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0" yWindow="2730" windowWidth="21840" windowHeight="12390"/>
  </bookViews>
  <sheets>
    <sheet name="Hoja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/>
  <c r="F16" s="1"/>
  <c r="E15"/>
  <c r="F15" s="1"/>
  <c r="J13"/>
  <c r="K13"/>
  <c r="L13" s="1"/>
  <c r="D14"/>
  <c r="E14" s="1"/>
  <c r="F14" s="1"/>
  <c r="D13"/>
  <c r="E13" s="1"/>
  <c r="F13" s="1"/>
  <c r="L8"/>
  <c r="E8"/>
  <c r="F8" s="1"/>
  <c r="D6"/>
  <c r="K4"/>
  <c r="L4" s="1"/>
  <c r="K5"/>
  <c r="L5" s="1"/>
  <c r="K6"/>
  <c r="L6" s="1"/>
  <c r="K7"/>
  <c r="L7" s="1"/>
  <c r="K9"/>
  <c r="L9" s="1"/>
  <c r="K10"/>
  <c r="L10" s="1"/>
  <c r="K11"/>
  <c r="L11" s="1"/>
  <c r="K12"/>
  <c r="L12" s="1"/>
  <c r="K14"/>
  <c r="L14" s="1"/>
  <c r="K15"/>
  <c r="L15" s="1"/>
  <c r="K16"/>
  <c r="L16" s="1"/>
  <c r="F11"/>
  <c r="E4"/>
  <c r="F4" s="1"/>
  <c r="E5"/>
  <c r="F5" s="1"/>
  <c r="E6"/>
  <c r="F6" s="1"/>
  <c r="E7"/>
  <c r="F7" s="1"/>
  <c r="E9"/>
  <c r="F9" s="1"/>
  <c r="E11"/>
  <c r="E12"/>
  <c r="F12" s="1"/>
  <c r="K3"/>
  <c r="L3" s="1"/>
  <c r="F3"/>
  <c r="E3"/>
  <c r="L2"/>
  <c r="F2"/>
</calcChain>
</file>

<file path=xl/sharedStrings.xml><?xml version="1.0" encoding="utf-8"?>
<sst xmlns="http://schemas.openxmlformats.org/spreadsheetml/2006/main" count="90" uniqueCount="80">
  <si>
    <t>N.º  EXPEDIENTE</t>
  </si>
  <si>
    <t>OBJETO DEL CONTRATO</t>
  </si>
  <si>
    <t>DURACIÓN</t>
  </si>
  <si>
    <t xml:space="preserve"> IMPORTE DE LICITACIÓN</t>
  </si>
  <si>
    <t xml:space="preserve"> IVA</t>
  </si>
  <si>
    <t xml:space="preserve"> TOTAL</t>
  </si>
  <si>
    <t>PUBLICACIÓN DE LICITACIÓN EN PERFIL DEL CONTRATANTE</t>
  </si>
  <si>
    <t>Nº DE LICITADORES</t>
  </si>
  <si>
    <t>FECHA ADJUDICACION</t>
  </si>
  <si>
    <t xml:space="preserve"> IMPORTE DE ADJUDICACIÓN</t>
  </si>
  <si>
    <t>ADJUDICATARIO</t>
  </si>
  <si>
    <t>CIF O DNI DEL ADJUDICATARIO</t>
  </si>
  <si>
    <t xml:space="preserve">FECHA DE FORMALIZACIÓN </t>
  </si>
  <si>
    <t>B10407096</t>
  </si>
  <si>
    <t>2 MESES</t>
  </si>
  <si>
    <t>37/2019</t>
  </si>
  <si>
    <t>22/2021</t>
  </si>
  <si>
    <t>79/2021 LOTE 1</t>
  </si>
  <si>
    <t>79/2021 LOTE 2</t>
  </si>
  <si>
    <t>14/2021</t>
  </si>
  <si>
    <t>17/2021</t>
  </si>
  <si>
    <t>19/2021</t>
  </si>
  <si>
    <t>24/2021</t>
  </si>
  <si>
    <t>56/2021</t>
  </si>
  <si>
    <t>82/2021</t>
  </si>
  <si>
    <t>89/2020</t>
  </si>
  <si>
    <t>29/2021</t>
  </si>
  <si>
    <t xml:space="preserve"> 3/2021</t>
  </si>
  <si>
    <t>servicio de gestión y venta de localidades en espectáculos, eventos y actividades del Gran Teatro, auditorio de la Casa Colón y otros espacios escénicos habilitados, organizados por el área de Cultura del Ayuntamiento de Huelva</t>
  </si>
  <si>
    <t>2 años</t>
  </si>
  <si>
    <t>Ovejero Sequeiro S.L.</t>
  </si>
  <si>
    <t>Servicio de mantenimiento de cableado de Red área Local 
(LAN)</t>
  </si>
  <si>
    <t>B90011198</t>
  </si>
  <si>
    <t>TKT SERVICIOS INFORMÁTICOS S.L.</t>
  </si>
  <si>
    <t>servicio de mantenimiento general de las instalaciones 
deportivas del Excmo. Ayuntamiento de Huelva</t>
  </si>
  <si>
    <t>A91614263</t>
  </si>
  <si>
    <t xml:space="preserve"> Ingemont Tecnologías, S.A</t>
  </si>
  <si>
    <t>servicio de asistencia técnica, instalación y 
mantenimiento de las máquinas multifunción (copiadoras/impresoras/escáner/fax) que actualmente 
funcionan regularmente en el parque de copiadoras del Excmo. Ayto. de Huelva</t>
  </si>
  <si>
    <t>4 años</t>
  </si>
  <si>
    <t>Copiadoras Costaluz, S.L.</t>
  </si>
  <si>
    <t>B21217385</t>
  </si>
  <si>
    <t>servicio de limpieza de edificios y 
dependencias municipales del Excmo. Ayuntamiento de Huelva</t>
  </si>
  <si>
    <t>Team Service Facility, S.L.,</t>
  </si>
  <si>
    <t>B82391186</t>
  </si>
  <si>
    <t xml:space="preserve"> B-83551200</t>
  </si>
  <si>
    <t xml:space="preserve">Servicio de organización y gestión del montaje y Desmontaje de infraestructuras necesarias para dar cobertura a los eventos y actividades navideñas de dinamización comercial organizadas por el área de Comercio y Mercados del Excmo. Ayuntamiento de Huelva
</t>
  </si>
  <si>
    <t>34/2021</t>
  </si>
  <si>
    <t>FOCUS BRAND, SL</t>
  </si>
  <si>
    <t xml:space="preserve">B21587423 </t>
  </si>
  <si>
    <t>servicio de mantenimiento de puertas automáticas, de diferentes aperturas y cierres motorizados, del Excmo. Ayuntamiento de Huelva</t>
  </si>
  <si>
    <t xml:space="preserve">Servigroup Kira, S.L. </t>
  </si>
  <si>
    <t>1 año</t>
  </si>
  <si>
    <t>Mapfre España, Compañía de Seguros y Reaseguros S.A.</t>
  </si>
  <si>
    <t>A28141935</t>
  </si>
  <si>
    <t xml:space="preserve"> seguro de daños materiales de edificios del Excmo. 
Ayuntamiento de Huelva</t>
  </si>
  <si>
    <t>MODIFICACIÓN DEL CONTRATO FORMALIZADO DE póliza del seguro de responsabilidad civil del Excmo. 
Ayuntamiento de Huelva</t>
  </si>
  <si>
    <t>Segurcaixa Adeslas S.A Seguros y 
Reaseguros</t>
  </si>
  <si>
    <t>A28011864</t>
  </si>
  <si>
    <t>suministro de un furgón mixto adaptado como oficina de 
atestados para la Policía Local de Huelva</t>
  </si>
  <si>
    <t>60 DÍAS</t>
  </si>
  <si>
    <t>Transtel, S.A.</t>
  </si>
  <si>
    <t>A46063814</t>
  </si>
  <si>
    <t xml:space="preserve"> obras de urbanización del sistema general deportivo 
El Saladillo para la implantación de aparcamientos (Fase 2)</t>
  </si>
  <si>
    <t xml:space="preserve">Andaluza de Fomento Construcciones Civiles y Proyectos S.L. </t>
  </si>
  <si>
    <t>B21534128</t>
  </si>
  <si>
    <t>suministro de artículos (caramelos, serpentina y confeti) 
para las Cabalgatas de Reyes de los años 2022 y 2023</t>
  </si>
  <si>
    <t>2 días</t>
  </si>
  <si>
    <t>D. Alberto Quintillá Alves</t>
  </si>
  <si>
    <t>suministro de artículos (caramelos, serpentina y confeti) 
para las Cabalgatas de Reyes de los años 2022 y 2023 - caramelos</t>
  </si>
  <si>
    <t>MAS QUE UN CARAMELO C&amp;CH SL.</t>
  </si>
  <si>
    <t>B79382909</t>
  </si>
  <si>
    <t>suministro de carrozas para la Cabalgata de 
Reyes para el año 2022</t>
  </si>
  <si>
    <t>VOLUMEN HUELVA SL</t>
  </si>
  <si>
    <t>B21160973</t>
  </si>
  <si>
    <t>servicio de redacción del Plan Municipal de 
adaptación al cambio climático de la ciudad de Huelva</t>
  </si>
  <si>
    <t>8 meses</t>
  </si>
  <si>
    <t>Fundación de 
Investigación de la Universidad</t>
  </si>
  <si>
    <t xml:space="preserve">G91402941 </t>
  </si>
  <si>
    <t>47/2021</t>
  </si>
  <si>
    <t>***1304**</t>
  </si>
</sst>
</file>

<file path=xl/styles.xml><?xml version="1.0" encoding="utf-8"?>
<styleSheet xmlns="http://schemas.openxmlformats.org/spreadsheetml/2006/main">
  <numFmts count="2">
    <numFmt numFmtId="164" formatCode="#,##0.00&quot; &quot;[$€-C0A];&quot;-&quot;#,##0.00&quot; &quot;[$€-C0A]"/>
    <numFmt numFmtId="165" formatCode="#,##0.00&quot; &quot;[$€-C0A];[Red]&quot;-&quot;#,##0.00&quot; &quot;[$€-C0A]"/>
  </numFmts>
  <fonts count="12">
    <font>
      <sz val="11"/>
      <color rgb="FF000000"/>
      <name val="Liberation Sans1"/>
    </font>
    <font>
      <b/>
      <i/>
      <sz val="16"/>
      <color rgb="FF000000"/>
      <name val="Liberation Sans1"/>
    </font>
    <font>
      <b/>
      <i/>
      <u/>
      <sz val="11"/>
      <color rgb="FF000000"/>
      <name val="Liberation Sans1"/>
    </font>
    <font>
      <b/>
      <sz val="8"/>
      <color rgb="FF000000"/>
      <name val="Calibri"/>
      <family val="2"/>
    </font>
    <font>
      <sz val="8"/>
      <color rgb="FF000000"/>
      <name val="Liberation Sans1"/>
    </font>
    <font>
      <sz val="9"/>
      <color rgb="FF000000"/>
      <name val="Verdana"/>
      <family val="2"/>
    </font>
    <font>
      <sz val="8"/>
      <color rgb="FF000000"/>
      <name val="Verdana"/>
      <family val="2"/>
    </font>
    <font>
      <sz val="9"/>
      <color rgb="FFFF0000"/>
      <name val="Verdana"/>
      <family val="2"/>
    </font>
    <font>
      <sz val="11"/>
      <color rgb="FFFF0000"/>
      <name val="Liberation Sans1"/>
    </font>
    <font>
      <sz val="8"/>
      <name val="Liberation Sans1"/>
    </font>
    <font>
      <sz val="10"/>
      <color rgb="FF000000"/>
      <name val="Verdana"/>
      <family val="2"/>
    </font>
    <font>
      <sz val="10"/>
      <color rgb="FF000000"/>
      <name val="Liberation Sans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/>
    </xf>
    <xf numFmtId="14" fontId="5" fillId="0" borderId="0" xfId="0" quotePrefix="1" applyNumberFormat="1" applyFont="1" applyAlignment="1">
      <alignment horizontal="center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U39"/>
  <sheetViews>
    <sheetView tabSelected="1" topLeftCell="J1" zoomScaleNormal="100" workbookViewId="0">
      <pane ySplit="1" topLeftCell="A2" activePane="bottomLeft" state="frozen"/>
      <selection activeCell="F1" sqref="F1"/>
      <selection pane="bottomLeft" activeCell="N15" sqref="N15"/>
    </sheetView>
  </sheetViews>
  <sheetFormatPr baseColWidth="10" defaultRowHeight="14.25"/>
  <cols>
    <col min="1" max="1" width="13.875" style="11" customWidth="1"/>
    <col min="2" max="2" width="48.125" style="11" customWidth="1"/>
    <col min="3" max="3" width="10.625" style="11" customWidth="1"/>
    <col min="4" max="4" width="21" style="11" customWidth="1"/>
    <col min="5" max="5" width="13.375" style="11" customWidth="1"/>
    <col min="6" max="6" width="17.625" style="11" customWidth="1"/>
    <col min="7" max="7" width="26.25" style="11" customWidth="1"/>
    <col min="8" max="8" width="16.875" style="11" customWidth="1"/>
    <col min="9" max="9" width="14.5" style="11" customWidth="1"/>
    <col min="10" max="10" width="23" style="11" customWidth="1"/>
    <col min="11" max="11" width="16.375" style="11" customWidth="1"/>
    <col min="12" max="12" width="20.25" style="11" customWidth="1"/>
    <col min="13" max="13" width="48.75" style="11" customWidth="1"/>
    <col min="14" max="14" width="20.875" style="11" customWidth="1"/>
    <col min="15" max="15" width="24.5" style="11" customWidth="1"/>
    <col min="16" max="24" width="10.625" style="11" customWidth="1"/>
    <col min="25" max="25" width="11" style="11" customWidth="1"/>
    <col min="26" max="16384" width="11" style="11"/>
  </cols>
  <sheetData>
    <row r="1" spans="1:46" s="2" customFormat="1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</v>
      </c>
      <c r="L1" s="1" t="s">
        <v>5</v>
      </c>
      <c r="M1" s="1" t="s">
        <v>10</v>
      </c>
      <c r="N1" s="1" t="s">
        <v>11</v>
      </c>
      <c r="O1" s="1" t="s">
        <v>12</v>
      </c>
      <c r="P1" s="1"/>
    </row>
    <row r="2" spans="1:46" ht="56.25">
      <c r="A2" s="3" t="s">
        <v>27</v>
      </c>
      <c r="B2" s="4" t="s">
        <v>28</v>
      </c>
      <c r="C2" s="5" t="s">
        <v>29</v>
      </c>
      <c r="D2" s="6">
        <v>55351.47</v>
      </c>
      <c r="E2" s="6">
        <v>11623.8</v>
      </c>
      <c r="F2" s="6">
        <f>E2+D2</f>
        <v>66975.27</v>
      </c>
      <c r="G2" s="8">
        <v>44295</v>
      </c>
      <c r="H2" s="11">
        <v>4</v>
      </c>
      <c r="I2" s="14">
        <v>44462</v>
      </c>
      <c r="J2" s="6">
        <v>49816.32</v>
      </c>
      <c r="K2" s="6">
        <v>10461.42</v>
      </c>
      <c r="L2" s="6">
        <f>K2+J2</f>
        <v>60277.74</v>
      </c>
      <c r="M2" s="5" t="s">
        <v>30</v>
      </c>
      <c r="N2" s="5" t="s">
        <v>13</v>
      </c>
      <c r="O2" s="21">
        <v>44495</v>
      </c>
    </row>
    <row r="3" spans="1:46" ht="42.75">
      <c r="A3" s="11" t="s">
        <v>19</v>
      </c>
      <c r="B3" s="13" t="s">
        <v>31</v>
      </c>
      <c r="C3" s="5" t="s">
        <v>29</v>
      </c>
      <c r="D3" s="6">
        <v>24793.39</v>
      </c>
      <c r="E3" s="6">
        <f>D3*0.21</f>
        <v>5206.6118999999999</v>
      </c>
      <c r="F3" s="6">
        <f>E3+D3</f>
        <v>30000.001899999999</v>
      </c>
      <c r="G3" s="8">
        <v>44390</v>
      </c>
      <c r="H3" s="11">
        <v>4</v>
      </c>
      <c r="I3" s="14">
        <v>44468</v>
      </c>
      <c r="J3" s="6">
        <v>16154.98</v>
      </c>
      <c r="K3" s="6">
        <f>J3*0.21</f>
        <v>3392.5457999999999</v>
      </c>
      <c r="L3" s="6">
        <f>K3+J3</f>
        <v>19547.525799999999</v>
      </c>
      <c r="M3" s="13" t="s">
        <v>33</v>
      </c>
      <c r="N3" s="13" t="s">
        <v>32</v>
      </c>
      <c r="O3" s="8">
        <v>44470</v>
      </c>
    </row>
    <row r="4" spans="1:46" ht="22.5">
      <c r="A4" s="17" t="s">
        <v>20</v>
      </c>
      <c r="B4" s="4" t="s">
        <v>34</v>
      </c>
      <c r="C4" s="5" t="s">
        <v>29</v>
      </c>
      <c r="D4" s="6">
        <v>329243.92</v>
      </c>
      <c r="E4" s="6">
        <f t="shared" ref="E4:E12" si="0">D4*0.21</f>
        <v>69141.223199999993</v>
      </c>
      <c r="F4" s="6">
        <f t="shared" ref="F4:F16" si="1">E4+D4</f>
        <v>398385.14319999999</v>
      </c>
      <c r="G4" s="8">
        <v>44389</v>
      </c>
      <c r="H4" s="11">
        <v>2</v>
      </c>
      <c r="I4" s="14">
        <v>44487</v>
      </c>
      <c r="J4" s="6">
        <v>329243.92</v>
      </c>
      <c r="K4" s="6">
        <f t="shared" ref="K4:K16" si="2">J4*0.21</f>
        <v>69141.223199999993</v>
      </c>
      <c r="L4" s="6">
        <f t="shared" ref="L4:L16" si="3">K4+J4</f>
        <v>398385.14319999999</v>
      </c>
      <c r="M4" s="13" t="s">
        <v>36</v>
      </c>
      <c r="N4" s="13" t="s">
        <v>35</v>
      </c>
      <c r="O4" s="8">
        <v>44516</v>
      </c>
    </row>
    <row r="5" spans="1:46" ht="56.25">
      <c r="A5" s="17" t="s">
        <v>21</v>
      </c>
      <c r="B5" s="4" t="s">
        <v>37</v>
      </c>
      <c r="C5" s="5" t="s">
        <v>38</v>
      </c>
      <c r="D5" s="6">
        <v>205800</v>
      </c>
      <c r="E5" s="6">
        <f t="shared" si="0"/>
        <v>43218</v>
      </c>
      <c r="F5" s="6">
        <f t="shared" si="1"/>
        <v>249018</v>
      </c>
      <c r="G5" s="8">
        <v>44382</v>
      </c>
      <c r="H5" s="11">
        <v>2</v>
      </c>
      <c r="I5" s="8">
        <v>44462</v>
      </c>
      <c r="J5" s="6">
        <v>45050</v>
      </c>
      <c r="K5" s="6">
        <f t="shared" si="2"/>
        <v>9460.5</v>
      </c>
      <c r="L5" s="6">
        <f t="shared" si="3"/>
        <v>54510.5</v>
      </c>
      <c r="M5" s="13" t="s">
        <v>39</v>
      </c>
      <c r="N5" s="11" t="s">
        <v>40</v>
      </c>
      <c r="O5" s="14">
        <v>44495</v>
      </c>
    </row>
    <row r="6" spans="1:46" ht="33.75">
      <c r="A6" s="3" t="s">
        <v>16</v>
      </c>
      <c r="B6" s="4" t="s">
        <v>41</v>
      </c>
      <c r="C6" s="6" t="s">
        <v>29</v>
      </c>
      <c r="D6" s="6">
        <f>1178082.53*2</f>
        <v>2356165.06</v>
      </c>
      <c r="E6" s="6">
        <f t="shared" si="0"/>
        <v>494794.66259999998</v>
      </c>
      <c r="F6" s="6">
        <f t="shared" si="1"/>
        <v>2850959.7226</v>
      </c>
      <c r="G6" s="8">
        <v>44348</v>
      </c>
      <c r="H6" s="11">
        <v>7</v>
      </c>
      <c r="I6" s="14">
        <v>44537</v>
      </c>
      <c r="J6" s="6">
        <v>2356165.06</v>
      </c>
      <c r="K6" s="6">
        <f t="shared" si="2"/>
        <v>494794.66259999998</v>
      </c>
      <c r="L6" s="6">
        <f t="shared" si="3"/>
        <v>2850959.7226</v>
      </c>
      <c r="M6" s="13" t="s">
        <v>42</v>
      </c>
      <c r="N6" s="13" t="s">
        <v>43</v>
      </c>
      <c r="O6" s="8">
        <v>44560</v>
      </c>
    </row>
    <row r="7" spans="1:46" customFormat="1" ht="68.25">
      <c r="A7" s="17" t="s">
        <v>22</v>
      </c>
      <c r="B7" s="4" t="s">
        <v>45</v>
      </c>
      <c r="C7" s="6" t="s">
        <v>29</v>
      </c>
      <c r="D7" s="6">
        <v>115702.48</v>
      </c>
      <c r="E7" s="6">
        <f t="shared" si="0"/>
        <v>24297.520799999998</v>
      </c>
      <c r="F7" s="6">
        <f t="shared" si="1"/>
        <v>140000.00079999998</v>
      </c>
      <c r="G7" s="8">
        <v>44440</v>
      </c>
      <c r="H7" s="11">
        <v>2</v>
      </c>
      <c r="I7" s="14">
        <v>44510</v>
      </c>
      <c r="J7" s="6">
        <v>114097.08</v>
      </c>
      <c r="K7" s="6">
        <f t="shared" si="2"/>
        <v>23960.3868</v>
      </c>
      <c r="L7" s="6">
        <f t="shared" si="3"/>
        <v>138057.46679999999</v>
      </c>
      <c r="M7" s="5" t="s">
        <v>47</v>
      </c>
      <c r="N7" s="13" t="s">
        <v>48</v>
      </c>
      <c r="O7" s="14">
        <v>44532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ht="28.5">
      <c r="A8" s="11" t="s">
        <v>26</v>
      </c>
      <c r="B8" s="13" t="s">
        <v>54</v>
      </c>
      <c r="C8" s="11" t="s">
        <v>51</v>
      </c>
      <c r="D8" s="6">
        <v>60000</v>
      </c>
      <c r="E8" s="6">
        <f t="shared" si="0"/>
        <v>12600</v>
      </c>
      <c r="F8" s="6">
        <f t="shared" si="1"/>
        <v>72600</v>
      </c>
      <c r="G8" s="14">
        <v>44372</v>
      </c>
      <c r="H8" s="11">
        <v>1</v>
      </c>
      <c r="I8" s="14">
        <v>44505</v>
      </c>
      <c r="J8" s="6">
        <v>55317.64</v>
      </c>
      <c r="K8" s="6">
        <v>0</v>
      </c>
      <c r="L8" s="6">
        <f t="shared" si="3"/>
        <v>55317.64</v>
      </c>
      <c r="M8" s="11" t="s">
        <v>52</v>
      </c>
      <c r="N8" s="11" t="s">
        <v>53</v>
      </c>
      <c r="O8" s="14">
        <v>44557</v>
      </c>
    </row>
    <row r="9" spans="1:46" customFormat="1" ht="33.75">
      <c r="A9" s="17" t="s">
        <v>46</v>
      </c>
      <c r="B9" s="16" t="s">
        <v>49</v>
      </c>
      <c r="C9" s="6" t="s">
        <v>29</v>
      </c>
      <c r="D9" s="6">
        <v>8000</v>
      </c>
      <c r="E9" s="6">
        <f>D9*0.21</f>
        <v>1680</v>
      </c>
      <c r="F9" s="6">
        <f>E9+D9</f>
        <v>9680</v>
      </c>
      <c r="G9" s="8">
        <v>44469</v>
      </c>
      <c r="H9" s="11">
        <v>2</v>
      </c>
      <c r="I9" s="14">
        <v>44533</v>
      </c>
      <c r="J9" s="6">
        <v>6400</v>
      </c>
      <c r="K9" s="6">
        <f>J9*0.21</f>
        <v>1344</v>
      </c>
      <c r="L9" s="6">
        <f>K9+J9</f>
        <v>7744</v>
      </c>
      <c r="M9" s="5" t="s">
        <v>50</v>
      </c>
      <c r="N9" s="5" t="s">
        <v>44</v>
      </c>
      <c r="O9" s="8">
        <v>44560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6" s="10" customFormat="1" ht="42.75">
      <c r="A10" s="3" t="s">
        <v>15</v>
      </c>
      <c r="B10" s="13" t="s">
        <v>55</v>
      </c>
      <c r="C10" s="5" t="s">
        <v>29</v>
      </c>
      <c r="D10" s="6">
        <v>400000</v>
      </c>
      <c r="E10" s="6"/>
      <c r="F10" s="6">
        <v>400000</v>
      </c>
      <c r="G10" s="8">
        <v>43657</v>
      </c>
      <c r="H10" s="11">
        <v>1</v>
      </c>
      <c r="I10" s="8">
        <v>44369</v>
      </c>
      <c r="J10" s="6">
        <v>3093.42</v>
      </c>
      <c r="K10" s="6">
        <f t="shared" si="2"/>
        <v>649.6182</v>
      </c>
      <c r="L10" s="6">
        <f t="shared" si="3"/>
        <v>3743.0382</v>
      </c>
      <c r="M10" s="13" t="s">
        <v>56</v>
      </c>
      <c r="N10" s="11" t="s">
        <v>57</v>
      </c>
      <c r="O10" s="14">
        <v>44491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1:46" customFormat="1" ht="22.5">
      <c r="A11" s="17" t="s">
        <v>78</v>
      </c>
      <c r="B11" s="16" t="s">
        <v>58</v>
      </c>
      <c r="C11" s="5" t="s">
        <v>59</v>
      </c>
      <c r="D11" s="6">
        <v>50522</v>
      </c>
      <c r="E11" s="6">
        <f t="shared" si="0"/>
        <v>10609.619999999999</v>
      </c>
      <c r="F11" s="6">
        <f t="shared" si="1"/>
        <v>61131.619999999995</v>
      </c>
      <c r="G11" s="8">
        <v>44406</v>
      </c>
      <c r="H11" s="11">
        <v>3</v>
      </c>
      <c r="I11" s="14">
        <v>44526</v>
      </c>
      <c r="J11" s="6">
        <v>41990</v>
      </c>
      <c r="K11" s="6">
        <f t="shared" si="2"/>
        <v>8817.9</v>
      </c>
      <c r="L11" s="6">
        <f t="shared" si="3"/>
        <v>50807.9</v>
      </c>
      <c r="M11" s="5" t="s">
        <v>60</v>
      </c>
      <c r="N11" s="5" t="s">
        <v>61</v>
      </c>
      <c r="O11" s="8">
        <v>44552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6" customFormat="1" ht="22.5">
      <c r="A12" s="17" t="s">
        <v>23</v>
      </c>
      <c r="B12" s="16" t="s">
        <v>62</v>
      </c>
      <c r="C12" s="5" t="s">
        <v>14</v>
      </c>
      <c r="D12" s="6">
        <v>79973.259999999995</v>
      </c>
      <c r="E12" s="6">
        <f t="shared" si="0"/>
        <v>16794.384599999998</v>
      </c>
      <c r="F12" s="6">
        <f t="shared" si="1"/>
        <v>96767.6446</v>
      </c>
      <c r="G12" s="22">
        <v>44428</v>
      </c>
      <c r="H12" s="11">
        <v>4</v>
      </c>
      <c r="I12" s="14">
        <v>44470</v>
      </c>
      <c r="J12" s="6">
        <v>66777.67</v>
      </c>
      <c r="K12" s="6">
        <f t="shared" si="2"/>
        <v>14023.3107</v>
      </c>
      <c r="L12" s="6">
        <f t="shared" si="3"/>
        <v>80800.9807</v>
      </c>
      <c r="M12" s="5" t="s">
        <v>63</v>
      </c>
      <c r="N12" s="5" t="s">
        <v>64</v>
      </c>
      <c r="O12" s="8">
        <v>44473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6" customFormat="1" ht="34.5">
      <c r="A13" s="3" t="s">
        <v>17</v>
      </c>
      <c r="B13" s="4" t="s">
        <v>68</v>
      </c>
      <c r="C13" s="5" t="s">
        <v>66</v>
      </c>
      <c r="D13" s="6">
        <f>2*40470</f>
        <v>80940</v>
      </c>
      <c r="E13" s="6">
        <f>D13*0.1</f>
        <v>8094</v>
      </c>
      <c r="F13" s="6">
        <f t="shared" si="1"/>
        <v>89034</v>
      </c>
      <c r="G13" s="8">
        <v>44502</v>
      </c>
      <c r="H13" s="11">
        <v>2</v>
      </c>
      <c r="I13" s="8">
        <v>44559</v>
      </c>
      <c r="J13" s="6">
        <f>2*40470</f>
        <v>80940</v>
      </c>
      <c r="K13" s="6">
        <f>J13*0.1</f>
        <v>8094</v>
      </c>
      <c r="L13" s="6">
        <f t="shared" si="3"/>
        <v>89034</v>
      </c>
      <c r="M13" s="13" t="s">
        <v>69</v>
      </c>
      <c r="N13" s="11" t="s">
        <v>70</v>
      </c>
      <c r="O13" s="14">
        <v>44559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customFormat="1" ht="23.25">
      <c r="A14" s="3" t="s">
        <v>18</v>
      </c>
      <c r="B14" s="4" t="s">
        <v>65</v>
      </c>
      <c r="C14" s="5" t="s">
        <v>66</v>
      </c>
      <c r="D14" s="6">
        <f>2*6390</f>
        <v>12780</v>
      </c>
      <c r="E14" s="6">
        <f>D14*0.21</f>
        <v>2683.7999999999997</v>
      </c>
      <c r="F14" s="6">
        <f t="shared" ref="F14" si="4">E14+D14</f>
        <v>15463.8</v>
      </c>
      <c r="G14" s="8">
        <v>44502</v>
      </c>
      <c r="H14" s="11">
        <v>2</v>
      </c>
      <c r="I14" s="14">
        <v>44557</v>
      </c>
      <c r="J14" s="6">
        <v>11520</v>
      </c>
      <c r="K14" s="6">
        <f t="shared" si="2"/>
        <v>2419.1999999999998</v>
      </c>
      <c r="L14" s="6">
        <f t="shared" si="3"/>
        <v>13939.2</v>
      </c>
      <c r="M14" s="11" t="s">
        <v>67</v>
      </c>
      <c r="N14" s="11" t="s">
        <v>79</v>
      </c>
      <c r="O14" s="14">
        <v>44559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6" customFormat="1" ht="22.5">
      <c r="A15" s="17" t="s">
        <v>24</v>
      </c>
      <c r="B15" s="16" t="s">
        <v>71</v>
      </c>
      <c r="C15" s="5" t="s">
        <v>66</v>
      </c>
      <c r="D15" s="6">
        <v>61000</v>
      </c>
      <c r="E15" s="6">
        <f>D15*0.21</f>
        <v>12810</v>
      </c>
      <c r="F15" s="6">
        <f t="shared" si="1"/>
        <v>73810</v>
      </c>
      <c r="G15" s="8">
        <v>44505</v>
      </c>
      <c r="H15" s="11">
        <v>2</v>
      </c>
      <c r="I15" s="14">
        <v>44557</v>
      </c>
      <c r="J15" s="6">
        <v>59000</v>
      </c>
      <c r="K15" s="6">
        <f t="shared" si="2"/>
        <v>12390</v>
      </c>
      <c r="L15" s="6">
        <f t="shared" si="3"/>
        <v>71390</v>
      </c>
      <c r="M15" s="5" t="s">
        <v>72</v>
      </c>
      <c r="N15" s="5" t="s">
        <v>73</v>
      </c>
      <c r="O15" s="8">
        <v>44560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spans="1:46" customFormat="1" ht="22.5">
      <c r="A16" s="17" t="s">
        <v>25</v>
      </c>
      <c r="B16" s="16" t="s">
        <v>74</v>
      </c>
      <c r="C16" s="5" t="s">
        <v>75</v>
      </c>
      <c r="D16" s="6">
        <v>28916.799999999999</v>
      </c>
      <c r="E16" s="6">
        <f>D16*0.21</f>
        <v>6072.5279999999993</v>
      </c>
      <c r="F16" s="6">
        <f t="shared" si="1"/>
        <v>34989.328000000001</v>
      </c>
      <c r="G16" s="8">
        <v>44400</v>
      </c>
      <c r="H16" s="11">
        <v>1</v>
      </c>
      <c r="I16" s="14">
        <v>44515</v>
      </c>
      <c r="J16" s="6">
        <v>25446.79</v>
      </c>
      <c r="K16" s="6">
        <f t="shared" si="2"/>
        <v>5343.8258999999998</v>
      </c>
      <c r="L16" s="6">
        <f t="shared" si="3"/>
        <v>30790.615900000001</v>
      </c>
      <c r="M16" s="16" t="s">
        <v>76</v>
      </c>
      <c r="N16" s="5" t="s">
        <v>77</v>
      </c>
      <c r="O16" s="14">
        <v>44526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47" customFormat="1">
      <c r="A17" s="3"/>
      <c r="B17" s="4"/>
      <c r="C17" s="5"/>
      <c r="D17" s="6"/>
      <c r="E17" s="6"/>
      <c r="F17" s="6"/>
      <c r="G17" s="8"/>
      <c r="H17" s="7"/>
      <c r="I17" s="8"/>
      <c r="J17" s="6"/>
      <c r="K17" s="6"/>
      <c r="L17" s="6"/>
      <c r="M17" s="5"/>
      <c r="N17" s="5"/>
      <c r="O17" s="8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customFormat="1">
      <c r="A18" s="3"/>
      <c r="B18" s="12"/>
      <c r="C18" s="5"/>
      <c r="D18" s="6"/>
      <c r="E18" s="6"/>
      <c r="F18" s="6"/>
      <c r="G18" s="8"/>
      <c r="H18" s="7"/>
      <c r="I18" s="8"/>
      <c r="J18" s="6"/>
      <c r="K18" s="6"/>
      <c r="L18" s="6"/>
      <c r="M18" s="5"/>
      <c r="N18" s="5"/>
      <c r="O18" s="8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customFormat="1">
      <c r="A19" s="3"/>
      <c r="B19" s="4"/>
      <c r="C19" s="5"/>
      <c r="D19" s="6"/>
      <c r="E19" s="6"/>
      <c r="F19" s="6"/>
      <c r="G19" s="8"/>
      <c r="H19" s="7"/>
      <c r="I19" s="8"/>
      <c r="J19" s="6"/>
      <c r="K19" s="6"/>
      <c r="L19" s="6"/>
      <c r="M19" s="16"/>
      <c r="N19" s="5"/>
      <c r="O19" s="8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customFormat="1" ht="23.25" customHeight="1">
      <c r="A20" s="3"/>
      <c r="B20" s="18"/>
      <c r="C20" s="11"/>
      <c r="D20" s="6"/>
      <c r="E20" s="6"/>
      <c r="F20" s="6"/>
      <c r="G20" s="14"/>
      <c r="H20" s="11"/>
      <c r="I20" s="14"/>
      <c r="J20" s="6"/>
      <c r="K20" s="6"/>
      <c r="L20" s="6"/>
      <c r="M20" s="5"/>
      <c r="N20" s="5"/>
      <c r="O20" s="14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</row>
    <row r="21" spans="1:47" customFormat="1">
      <c r="A21" s="17"/>
      <c r="B21" s="4"/>
      <c r="C21" s="11"/>
      <c r="D21" s="6"/>
      <c r="E21" s="6"/>
      <c r="F21" s="6"/>
      <c r="G21" s="8"/>
      <c r="H21" s="11"/>
      <c r="I21" s="14"/>
      <c r="J21" s="6"/>
      <c r="K21" s="6"/>
      <c r="L21" s="6"/>
      <c r="M21" s="11"/>
      <c r="N21" s="11"/>
      <c r="O21" s="14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</row>
    <row r="22" spans="1:47" customFormat="1" ht="38.25" customHeight="1">
      <c r="A22" s="17"/>
      <c r="B22" s="13"/>
      <c r="C22" s="11"/>
      <c r="D22" s="6"/>
      <c r="E22" s="6"/>
      <c r="F22" s="6"/>
      <c r="G22" s="14"/>
      <c r="H22" s="11"/>
      <c r="I22" s="14"/>
      <c r="J22" s="6"/>
      <c r="K22" s="6"/>
      <c r="L22" s="6"/>
      <c r="M22" s="11"/>
      <c r="N22" s="11"/>
      <c r="O22" s="14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customFormat="1">
      <c r="A23" s="17"/>
      <c r="B23" s="4"/>
      <c r="C23" s="11"/>
      <c r="D23" s="6"/>
      <c r="E23" s="6"/>
      <c r="F23" s="6"/>
      <c r="G23" s="8"/>
      <c r="H23" s="11"/>
      <c r="I23" s="14"/>
      <c r="J23" s="6"/>
      <c r="K23" s="6"/>
      <c r="L23" s="6"/>
      <c r="M23" s="11"/>
      <c r="N23" s="11"/>
      <c r="O23" s="14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</row>
    <row r="24" spans="1:47" customFormat="1">
      <c r="A24" s="3"/>
      <c r="B24" s="18"/>
      <c r="C24" s="11"/>
      <c r="D24" s="6"/>
      <c r="E24" s="6"/>
      <c r="F24" s="6"/>
      <c r="G24" s="8"/>
      <c r="H24" s="11"/>
      <c r="I24" s="14"/>
      <c r="J24" s="6"/>
      <c r="K24" s="6"/>
      <c r="L24" s="6"/>
      <c r="M24" s="11"/>
      <c r="N24" s="11"/>
      <c r="O24" s="14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</row>
    <row r="25" spans="1:47" customFormat="1">
      <c r="A25" s="3"/>
      <c r="B25" s="18"/>
      <c r="C25" s="11"/>
      <c r="D25" s="6"/>
      <c r="E25" s="6"/>
      <c r="F25" s="6"/>
      <c r="G25" s="8"/>
      <c r="H25" s="11"/>
      <c r="I25" s="14"/>
      <c r="J25" s="6"/>
      <c r="K25" s="6"/>
      <c r="L25" s="6"/>
      <c r="M25" s="20"/>
      <c r="N25" s="11"/>
      <c r="O25" s="14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</row>
    <row r="26" spans="1:47" customFormat="1">
      <c r="A26" s="3"/>
      <c r="B26" s="18"/>
      <c r="C26" s="11"/>
      <c r="D26" s="6"/>
      <c r="E26" s="19"/>
      <c r="F26" s="6"/>
      <c r="G26" s="5"/>
      <c r="H26" s="11"/>
      <c r="I26" s="14"/>
      <c r="J26" s="6"/>
      <c r="K26" s="6"/>
      <c r="L26" s="6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</row>
    <row r="27" spans="1:47" customFormat="1">
      <c r="A27" s="17"/>
      <c r="B27" s="4"/>
      <c r="C27" s="11"/>
      <c r="D27" s="6"/>
      <c r="E27" s="6"/>
      <c r="F27" s="6"/>
      <c r="G27" s="5"/>
      <c r="H27" s="11"/>
      <c r="I27" s="14"/>
      <c r="J27" s="6"/>
      <c r="K27" s="6"/>
      <c r="L27" s="6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</row>
    <row r="28" spans="1:47" customFormat="1">
      <c r="A28" s="17"/>
      <c r="B28" s="4"/>
      <c r="C28" s="11"/>
      <c r="D28" s="6"/>
      <c r="E28" s="6"/>
      <c r="F28" s="6"/>
      <c r="G28" s="5"/>
      <c r="H28" s="11"/>
      <c r="I28" s="14"/>
      <c r="J28" s="6"/>
      <c r="K28" s="6"/>
      <c r="L28" s="6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</row>
    <row r="29" spans="1:47" customFormat="1" ht="49.5" customHeight="1">
      <c r="A29" s="17"/>
      <c r="B29" s="4"/>
      <c r="C29" s="11"/>
      <c r="D29" s="6"/>
      <c r="E29" s="6"/>
      <c r="F29" s="6"/>
      <c r="G29" s="11"/>
      <c r="H29" s="11"/>
      <c r="I29" s="14"/>
      <c r="J29" s="6"/>
      <c r="K29" s="6"/>
      <c r="L29" s="6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</row>
    <row r="30" spans="1:47" customFormat="1">
      <c r="A30" s="3"/>
      <c r="B30" s="4"/>
      <c r="C30" s="11"/>
      <c r="D30" s="6"/>
      <c r="E30" s="6"/>
      <c r="F30" s="6"/>
      <c r="G30" s="11"/>
      <c r="H30" s="11"/>
      <c r="I30" s="14"/>
      <c r="J30" s="6"/>
      <c r="K30" s="6"/>
      <c r="L30" s="6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</row>
    <row r="31" spans="1:47" customFormat="1">
      <c r="A31" s="3"/>
      <c r="B31" s="4"/>
      <c r="C31" s="11"/>
      <c r="D31" s="6"/>
      <c r="E31" s="6"/>
      <c r="F31" s="6"/>
      <c r="G31" s="11"/>
      <c r="H31" s="11"/>
      <c r="I31" s="14"/>
      <c r="J31" s="6"/>
      <c r="K31" s="6"/>
      <c r="L31" s="6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</row>
    <row r="32" spans="1:47" customFormat="1">
      <c r="A32" s="3"/>
      <c r="B32" s="4"/>
      <c r="C32" s="11"/>
      <c r="D32" s="6"/>
      <c r="E32" s="6"/>
      <c r="F32" s="6"/>
      <c r="G32" s="11"/>
      <c r="H32" s="11"/>
      <c r="I32" s="14"/>
      <c r="J32" s="6"/>
      <c r="K32" s="6"/>
      <c r="L32" s="6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</row>
    <row r="33" spans="1:12">
      <c r="A33" s="3"/>
      <c r="B33" s="4"/>
      <c r="D33" s="6"/>
      <c r="E33" s="6"/>
      <c r="F33" s="6"/>
      <c r="I33" s="14"/>
      <c r="J33" s="6"/>
      <c r="K33" s="6"/>
      <c r="L33" s="6"/>
    </row>
    <row r="34" spans="1:12">
      <c r="A34" s="3"/>
      <c r="B34" s="15"/>
      <c r="D34" s="6"/>
      <c r="E34" s="6"/>
      <c r="F34" s="6"/>
      <c r="I34" s="14"/>
      <c r="J34" s="6"/>
      <c r="K34" s="6"/>
      <c r="L34" s="6"/>
    </row>
    <row r="35" spans="1:12">
      <c r="A35" s="3"/>
      <c r="B35" s="18"/>
      <c r="D35" s="6"/>
      <c r="E35" s="6"/>
      <c r="F35" s="6"/>
      <c r="I35" s="14"/>
      <c r="J35" s="6"/>
      <c r="K35" s="6"/>
      <c r="L35" s="6"/>
    </row>
    <row r="36" spans="1:12">
      <c r="A36" s="3"/>
      <c r="D36" s="6"/>
      <c r="F36" s="6"/>
    </row>
    <row r="37" spans="1:12">
      <c r="A37" s="3"/>
    </row>
    <row r="38" spans="1:12">
      <c r="A38" s="3"/>
    </row>
    <row r="39" spans="1:12">
      <c r="A39" s="3"/>
    </row>
  </sheetData>
  <sortState ref="A2:O16">
    <sortCondition ref="A16"/>
  </sortState>
  <phoneticPr fontId="9" type="noConversion"/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plancontratacion</dc:creator>
  <cp:lastModifiedBy>apacheco</cp:lastModifiedBy>
  <cp:revision>28</cp:revision>
  <dcterms:created xsi:type="dcterms:W3CDTF">2018-01-29T13:41:44Z</dcterms:created>
  <dcterms:modified xsi:type="dcterms:W3CDTF">2023-03-21T10:03:27Z</dcterms:modified>
</cp:coreProperties>
</file>