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<sst xmlns="http://schemas.openxmlformats.org/spreadsheetml/2006/main" count="152" uniqueCount="110">
  <si>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N.º  EXPEDIENTE</t>
  </si>
  <si>
    <t>OBJETO DEL CONTRATO</t>
  </si>
  <si>
    <t>DURACIÓN</t>
  </si>
  <si>
    <t xml:space="preserve"> IMPORTE DE LICITACIÓN</t>
  </si>
  <si>
    <t xml:space="preserve"> IVA</t>
  </si>
  <si>
    <t xml:space="preserve"> TOTAL</t>
  </si>
  <si>
    <t>PUBLICACIÓN DE LICITACIÓN EN PERFIL DEL CONTRATANTE</t>
  </si>
  <si>
    <t>Nº DE LICITADORES</t>
  </si>
  <si>
    <t>FECHA ADJUDICACION</t>
  </si>
  <si>
    <t xml:space="preserve"> IMPORTE DE ADJUDICACIÓN</t>
  </si>
  <si>
    <t>ADJUDICATARIO</t>
  </si>
  <si>
    <t>CIF O DNI DEL ADJUDICATARIO</t>
  </si>
  <si>
    <t>OBSERVACIONES</t>
  </si>
  <si>
    <t>2 AÑOS</t>
  </si>
  <si>
    <t>SÍ</t>
  </si>
  <si>
    <t>13/2018 LOTE 1</t>
  </si>
  <si>
    <t>13/2018 LOTE 2</t>
  </si>
  <si>
    <t>49/2020</t>
  </si>
  <si>
    <t>55/2020</t>
  </si>
  <si>
    <t>69/2020</t>
  </si>
  <si>
    <t>73/2020</t>
  </si>
  <si>
    <t>83/2020 LOTE 3</t>
  </si>
  <si>
    <t>83/2020 LOTE 4</t>
  </si>
  <si>
    <t>83/2020 LOTE 2</t>
  </si>
  <si>
    <t>85/2020</t>
  </si>
  <si>
    <t>20/2020</t>
  </si>
  <si>
    <t>35/2020</t>
  </si>
  <si>
    <t>54/2020</t>
  </si>
  <si>
    <t>90/2020</t>
  </si>
  <si>
    <t>92/2020</t>
  </si>
  <si>
    <t>93/2020</t>
  </si>
  <si>
    <t>94/2020</t>
  </si>
  <si>
    <t>96/2020</t>
  </si>
  <si>
    <t>97/2020</t>
  </si>
  <si>
    <t>98/2020</t>
  </si>
  <si>
    <t>99/2020</t>
  </si>
  <si>
    <t>100/2020</t>
  </si>
  <si>
    <t>Servicios básicos en elcentro de acogida de transeúntes  del Excmo. Ayuntamiento de Huelva. Lote 1 Prestaciones sociales</t>
  </si>
  <si>
    <t>UTE HUELVA AOSSA GLOBAL, S.A. - DOC 2001, S.L.</t>
  </si>
  <si>
    <t>A41187675</t>
  </si>
  <si>
    <t>Servicios básicos en elcentro de acogida de transeúntes  del Excmo. Ayuntamiento de Huelva. Lote 2 Manutención</t>
  </si>
  <si>
    <t>Nuevos Horizontes. Asociación Benéfico Social de Formación e Inserción en el Belén de Huelva</t>
  </si>
  <si>
    <t>G21527197</t>
  </si>
  <si>
    <t>Suministro de energía eléctrica en baja y alta tensión para el alumbrado público del Excmo. Ayuntamiento de Huelva.</t>
  </si>
  <si>
    <t>4 AÑOS</t>
  </si>
  <si>
    <t>Endesa Energía, S.A.U</t>
  </si>
  <si>
    <t>A81948077</t>
  </si>
  <si>
    <t>Servicio de asistencia técnica externa para la creación y apoyo a la Oficina de Desarrollo Estratégico de Huelva</t>
  </si>
  <si>
    <t>1 AÑO</t>
  </si>
  <si>
    <t>Acp Cercania Consultores, S.L.</t>
  </si>
  <si>
    <t>B86411162</t>
  </si>
  <si>
    <t>Servicio para la realización de un estudio del comercio en la ciudad y la redacción, asistencia y seguimiento de un Plan Director del Comercio Urbano en Huelva</t>
  </si>
  <si>
    <t>AUREN CONSULTORES, SP, S.L.P.</t>
  </si>
  <si>
    <t>B87352340</t>
  </si>
  <si>
    <t>Póliza de seguro para los vehículos a motor del Excmo. Ayuntamiento de Huelva.</t>
  </si>
  <si>
    <t>HELVETIA COMPAÑIA SUIZA, S.A. DE SEGUROS Y REASEGUROS</t>
  </si>
  <si>
    <t>A41003864</t>
  </si>
  <si>
    <t>Servicio de Prevención en la Especialidad de Vigilancia de la Salud de los trabajadores del Ayuntamiento de Huelva</t>
  </si>
  <si>
    <t>Cualtis S.L.U.</t>
  </si>
  <si>
    <t>B84527977</t>
  </si>
  <si>
    <t>Suministro de señalización vertical, balizamiento, pintura para señalización horizontal y cualquier otro material vial para el Departamento de Tráfico y Movilidad del Excmo. Ayuntamiento de Huelva.</t>
  </si>
  <si>
    <t>1 MES</t>
  </si>
  <si>
    <t>PROSEÑAL, S.L.U.</t>
  </si>
  <si>
    <t>B59720987</t>
  </si>
  <si>
    <t>Suministro e instalación, en régimen de arrendamiento, de una carpa y construcciones modulares prefabricadas, incluido el montaje y desmontaje, para la reubicación temporal del mercado municipal de San Sebastián en la plaza Paco Toronjo de Huelva</t>
  </si>
  <si>
    <t>Renta de Maquinaria, S.L.U.</t>
  </si>
  <si>
    <t>B41117078</t>
  </si>
  <si>
    <t>98 DÍAS</t>
  </si>
  <si>
    <t>Suministro e instalación de equipamiento interior del Gran Teatro de Huelva. Restauración butaca.</t>
  </si>
  <si>
    <t>Fabrica de Tresillos Galvez S.L.</t>
  </si>
  <si>
    <t>B21121371</t>
  </si>
  <si>
    <t>Suministro e instalación de equipamiento interior del Gran Teatro de Huelva. Suministro e instalación de equipamiento interior del Gran Teatro de Huelva</t>
  </si>
  <si>
    <t>ALMACENES LLERA, S.L.</t>
  </si>
  <si>
    <t>B21002704</t>
  </si>
  <si>
    <t>Suministro e instalación de equipamiento interior del Gran Teatro de Huelva. Suministro e instalación de elementos de interiorismo y renovación de
espacios interiores (camerinos, aseos, zonas de descanso).</t>
  </si>
  <si>
    <t>Profesionales de Instalaciones y Sonido, s.l.</t>
  </si>
  <si>
    <t>B21033758</t>
  </si>
  <si>
    <t>Obras de creación de áreas infantiles y equipamientos, mejoras de zonas verdes y jardinería en distintas zonas de la ciudad de Huelva. Equipamientos, mejoras de zonas verdes y jardinería.</t>
  </si>
  <si>
    <t>3 MESES</t>
  </si>
  <si>
    <t>CIVILSUR HUELVA S.L</t>
  </si>
  <si>
    <t>B21483789</t>
  </si>
  <si>
    <t>84/2020 LOTE 2</t>
  </si>
  <si>
    <t>Suministro e instalación de los diferentes elementos necesarios para conseguir el oscurecimiento de las zonas comunes del Palacio Municipal de Deportes “Carolina Marín” de Huelva.</t>
  </si>
  <si>
    <t>80 DÍAS</t>
  </si>
  <si>
    <t>FOCUS BRAND, SL</t>
  </si>
  <si>
    <t>B21587423</t>
  </si>
  <si>
    <t>Servicio de asistencia técnica para la redacción de anteproyecto, proyecto constructivo, estudio de seguridad y salud y dirección facultativa y coordinación de seguridad y salud en fase de ejecución, de las obras de peatonalización de la Plaza de las Monjas y las calles Méndez Núñez, Plus Ultra y Gravina</t>
  </si>
  <si>
    <t>9 MESES</t>
  </si>
  <si>
    <t>arquigenia slp</t>
  </si>
  <si>
    <t>B21329313</t>
  </si>
  <si>
    <t xml:space="preserve">contratación del servicio de asistencia técnica para la redacción de anteproyecto, proyecto constructivo, estudio de seguridad y salud y dirección facultativa y coordinación de seguridad y salud en fase de ejecución, de las obras de reurbanización de la avenida de Santa Marta y calle Virgen de las Mercedes </t>
  </si>
  <si>
    <t>8 MESES</t>
  </si>
  <si>
    <t>Sergio Gomez Melgar</t>
  </si>
  <si>
    <t>44203312A</t>
  </si>
  <si>
    <t>contratación del servicio de asistencia técnica para la redacción de anteproyecto, proyecto constructivo, estudio de seguridad y salud y dirección facultativa y coordinación de seguridad y salud en fase de ejecución de las obras de peatonalización de la calle Isaac Peral y viario lateral de la plaza Houston</t>
  </si>
  <si>
    <t>15 MESES</t>
  </si>
  <si>
    <t>contratación del servicio de asistencia técnica para la redacción de anteproyecto, proyecto constructivo, estudio de seguridad y salud y dirección facultativa y coordinación de seguridad y salud en fase de ejecución, de las obras de nueva edificación de vestuarios y graderío del campo de fútbol de la barriada del Torrejón</t>
  </si>
  <si>
    <t>JESUS PRIETO BARROSO</t>
  </si>
  <si>
    <t>44203801D</t>
  </si>
  <si>
    <t>contratación del servicio de asistencia técnica para la redacción de anteproyecto, proyecto constructivo, estudio de seguridad y salud y dirección facultativa y coordinación de seguridad y salud en fase de ejecución de las obras de reurbanización de la barriada de Nuevo Molino y calle Granada</t>
  </si>
  <si>
    <t>UTE BC ESTUDIO - BURÓ 4</t>
  </si>
  <si>
    <t>U04973624</t>
  </si>
  <si>
    <t>e instalación del equipamiento interior del Gran Teatro (Imagen y Sonido).</t>
  </si>
  <si>
    <t>Genuix Audio S.L.</t>
  </si>
  <si>
    <t>B92991496</t>
  </si>
  <si>
    <t>contratación del servicio de asistencia técnica para la redacción de anteproyecto, proyecto constructivo, estudio de seguridad y salud y dirección facultativa y coordinación de seguridad y salud en fase de ejecución de las obras de nuevo vial de prolongación de la calle Natividad al paseo marítimo y ampliación de vial de la calle Ángel Muriel</t>
  </si>
  <si>
    <t>contratación del servicio de asistencia técnica para la redacción de anteproyecto, proyecto constructivo, estudio de seguridad y salud y dirección facultativa y coordinación de seguridad y salud en fase de ejecución, de las obras de mejora de accesibilidad de la calle Argantonio, calle Salvador Rueda y Grupo edificatorio “Pasaje Greco”</t>
  </si>
  <si>
    <t>URBANZ - CEMOSA</t>
  </si>
  <si>
    <t>U04969549</t>
  </si>
  <si>
    <t>contratación del servicio de asistencia técnica para la redacción de anteproyecto, proyecto constructivo, estudio de seguridad y salud y dirección facultativa y coordinación de seguridad y salud en fase de ejecución de las obras de peatonalización de la Plaza de San Pedro y calles La Fuente y Daoiz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</si>
</sst>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C0A];&quot;-&quot;#,##0.00&quot; &quot;[$€-C0A]"/>
    <numFmt numFmtId="165" formatCode="#,##0.00&quot; &quot;[$€-C0A];[Red]&quot;-&quot;#,##0.00&quot; &quot;[$€-C0A]"/>
  </numFmts>
  <fonts count="55">
    <font>
      <sz val="11"/>
      <color rgb="FF000000"/>
      <name val="Liberation Sans1"/>
      <family val="0"/>
    </font>
    <font>
      <sz val="11"/>
      <color indexed="8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8"/>
      <color indexed="8"/>
      <name val="Calibri"/>
      <family val="2"/>
    </font>
    <font>
      <sz val="8"/>
      <color indexed="8"/>
      <name val="Liberation Sans1"/>
      <family val="0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color indexed="10"/>
      <name val="Verdana"/>
      <family val="2"/>
    </font>
    <font>
      <sz val="11"/>
      <color indexed="10"/>
      <name val="Liberation Sans1"/>
      <family val="0"/>
    </font>
    <font>
      <sz val="8"/>
      <name val="Liberation Sans1"/>
      <family val="0"/>
    </font>
    <font>
      <sz val="10"/>
      <color indexed="8"/>
      <name val="Verdana"/>
      <family val="2"/>
    </font>
    <font>
      <sz val="11"/>
      <color indexed="8"/>
      <name val="Liberation Sans1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Liberation Sans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Liberation Sans1"/>
      <family val="0"/>
    </font>
    <font>
      <sz val="9"/>
      <color rgb="FF000000"/>
      <name val="Verdana"/>
      <family val="2"/>
    </font>
    <font>
      <sz val="9"/>
      <color rgb="FFFF0000"/>
      <name val="Verdana"/>
      <family val="2"/>
    </font>
    <font>
      <sz val="11"/>
      <color rgb="FFFF0000"/>
      <name val="Liberation Sans1"/>
      <family val="0"/>
    </font>
    <font>
      <sz val="8"/>
      <color rgb="FF000000"/>
      <name val="Verdana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Border="0" applyProtection="0">
      <alignment/>
    </xf>
    <xf numFmtId="165" fontId="40" fillId="0" borderId="0" applyBorder="0" applyProtection="0">
      <alignment/>
    </xf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164" fontId="50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3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wrapText="1"/>
    </xf>
    <xf numFmtId="0" fontId="50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eading" xfId="45"/>
    <cellStyle name="Heading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Result" xfId="55"/>
    <cellStyle name="Result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"/>
  <sheetViews>
    <sheetView tabSelected="1" zoomScalePageLayoutView="0" workbookViewId="0" topLeftCell="A1">
      <pane ySplit="1" topLeftCell="A8" activePane="bottomLeft" state="frozen"/>
      <selection pane="topLeft" activeCell="F1" sqref="F1"/>
      <selection pane="bottomLeft" activeCell="I9" sqref="I9"/>
    </sheetView>
  </sheetViews>
  <sheetFormatPr defaultColWidth="11.19921875" defaultRowHeight="14.25"/>
  <cols>
    <col min="1" max="1" width="13.8984375" style="11" customWidth="1"/>
    <col min="2" max="2" width="48.09765625" style="11" customWidth="1"/>
    <col min="3" max="3" width="10.59765625" style="11" customWidth="1"/>
    <col min="4" max="4" width="21" style="11" customWidth="1"/>
    <col min="5" max="5" width="13.3984375" style="11" customWidth="1"/>
    <col min="6" max="6" width="17.59765625" style="11" customWidth="1"/>
    <col min="7" max="7" width="26.19921875" style="11" customWidth="1"/>
    <col min="8" max="8" width="16.8984375" style="11" customWidth="1"/>
    <col min="9" max="9" width="14.5" style="11" customWidth="1"/>
    <col min="10" max="10" width="23" style="11" customWidth="1"/>
    <col min="11" max="11" width="16.3984375" style="11" customWidth="1"/>
    <col min="12" max="12" width="20.19921875" style="11" customWidth="1"/>
    <col min="13" max="13" width="48.69921875" style="11" customWidth="1"/>
    <col min="14" max="14" width="20.8984375" style="11" customWidth="1"/>
    <col min="15" max="24" width="10.59765625" style="11" customWidth="1"/>
    <col min="25" max="25" width="11" style="11" customWidth="1"/>
    <col min="26" max="16384" width="11" style="11" customWidth="1"/>
  </cols>
  <sheetData>
    <row r="1" spans="1:16" s="2" customFormat="1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</v>
      </c>
      <c r="L1" s="1" t="s">
        <v>5</v>
      </c>
      <c r="M1" s="1" t="s">
        <v>10</v>
      </c>
      <c r="N1" s="1" t="s">
        <v>11</v>
      </c>
      <c r="O1" s="1" t="s">
        <v>12</v>
      </c>
      <c r="P1" s="1"/>
    </row>
    <row r="2" spans="1:14" ht="42.75">
      <c r="A2" s="3" t="s">
        <v>15</v>
      </c>
      <c r="B2" s="13" t="s">
        <v>37</v>
      </c>
      <c r="C2" s="5" t="s">
        <v>13</v>
      </c>
      <c r="D2" s="6">
        <v>736295.04</v>
      </c>
      <c r="E2" s="6">
        <f>D2*0.1</f>
        <v>73629.504</v>
      </c>
      <c r="F2" s="6">
        <f>D2+E2</f>
        <v>809924.544</v>
      </c>
      <c r="G2" s="5" t="s">
        <v>14</v>
      </c>
      <c r="H2" s="11">
        <v>4</v>
      </c>
      <c r="I2" s="8">
        <v>44200</v>
      </c>
      <c r="J2" s="6">
        <v>816295.04</v>
      </c>
      <c r="K2" s="6">
        <f>J2*0.1</f>
        <v>81629.50400000002</v>
      </c>
      <c r="L2" s="6">
        <f>K2+J2</f>
        <v>897924.544</v>
      </c>
      <c r="M2" s="13" t="s">
        <v>38</v>
      </c>
      <c r="N2" s="11" t="s">
        <v>39</v>
      </c>
    </row>
    <row r="3" spans="1:14" ht="28.5">
      <c r="A3" s="3" t="s">
        <v>16</v>
      </c>
      <c r="B3" s="13" t="s">
        <v>40</v>
      </c>
      <c r="C3" s="5" t="s">
        <v>13</v>
      </c>
      <c r="D3" s="6">
        <v>80000</v>
      </c>
      <c r="E3" s="6">
        <f>D3*0.1</f>
        <v>8000</v>
      </c>
      <c r="F3" s="6">
        <f aca="true" t="shared" si="0" ref="F3:F24">D3+E3</f>
        <v>88000</v>
      </c>
      <c r="G3" s="5" t="s">
        <v>14</v>
      </c>
      <c r="H3" s="11">
        <v>2</v>
      </c>
      <c r="I3" s="8">
        <v>44200</v>
      </c>
      <c r="J3" s="6">
        <v>80000</v>
      </c>
      <c r="K3" s="6">
        <f>J3*0.1</f>
        <v>8000</v>
      </c>
      <c r="L3" s="6">
        <f aca="true" t="shared" si="1" ref="L3:L21">K3+J3</f>
        <v>88000</v>
      </c>
      <c r="M3" s="13" t="s">
        <v>41</v>
      </c>
      <c r="N3" s="11" t="s">
        <v>42</v>
      </c>
    </row>
    <row r="4" spans="1:14" ht="42.75">
      <c r="A4" s="3" t="s">
        <v>25</v>
      </c>
      <c r="B4" s="13" t="s">
        <v>43</v>
      </c>
      <c r="C4" s="5" t="s">
        <v>13</v>
      </c>
      <c r="D4" s="6">
        <v>5451255.38</v>
      </c>
      <c r="E4" s="6">
        <f aca="true" t="shared" si="2" ref="E4:E23">D4*0.21</f>
        <v>1144763.6298</v>
      </c>
      <c r="F4" s="6">
        <f t="shared" si="0"/>
        <v>6596019.0098</v>
      </c>
      <c r="G4" s="5" t="s">
        <v>14</v>
      </c>
      <c r="H4" s="11">
        <v>3</v>
      </c>
      <c r="I4" s="14">
        <v>44223</v>
      </c>
      <c r="J4" s="6">
        <v>4549150.28</v>
      </c>
      <c r="K4" s="6">
        <f>J4*0.21</f>
        <v>955321.5588</v>
      </c>
      <c r="L4" s="6">
        <f t="shared" si="1"/>
        <v>5504471.8388</v>
      </c>
      <c r="M4" s="11" t="s">
        <v>45</v>
      </c>
      <c r="N4" s="11" t="s">
        <v>46</v>
      </c>
    </row>
    <row r="5" spans="1:14" ht="28.5">
      <c r="A5" s="3" t="s">
        <v>26</v>
      </c>
      <c r="B5" s="13" t="s">
        <v>47</v>
      </c>
      <c r="C5" s="5" t="s">
        <v>48</v>
      </c>
      <c r="D5" s="6">
        <v>40000</v>
      </c>
      <c r="E5" s="6">
        <f t="shared" si="2"/>
        <v>8400</v>
      </c>
      <c r="F5" s="6">
        <f t="shared" si="0"/>
        <v>48400</v>
      </c>
      <c r="G5" s="5" t="s">
        <v>14</v>
      </c>
      <c r="H5" s="11">
        <v>1</v>
      </c>
      <c r="I5" s="14">
        <v>44250</v>
      </c>
      <c r="J5" s="6">
        <v>28100</v>
      </c>
      <c r="K5" s="6">
        <f aca="true" t="shared" si="3" ref="K5:K24">J5*0.21</f>
        <v>5901</v>
      </c>
      <c r="L5" s="6">
        <f t="shared" si="1"/>
        <v>34001</v>
      </c>
      <c r="M5" s="11" t="s">
        <v>49</v>
      </c>
      <c r="N5" s="11" t="s">
        <v>50</v>
      </c>
    </row>
    <row r="6" spans="1:46" ht="34.5">
      <c r="A6" s="3" t="s">
        <v>17</v>
      </c>
      <c r="B6" s="4" t="s">
        <v>51</v>
      </c>
      <c r="C6" s="5" t="s">
        <v>48</v>
      </c>
      <c r="D6" s="6">
        <v>41322.31</v>
      </c>
      <c r="E6" s="6">
        <f t="shared" si="2"/>
        <v>8677.685099999999</v>
      </c>
      <c r="F6" s="6">
        <f t="shared" si="0"/>
        <v>49999.9951</v>
      </c>
      <c r="G6" s="5" t="s">
        <v>14</v>
      </c>
      <c r="H6" s="11">
        <v>3</v>
      </c>
      <c r="I6" s="14">
        <v>44167</v>
      </c>
      <c r="J6" s="6">
        <v>26800</v>
      </c>
      <c r="K6" s="6">
        <f t="shared" si="3"/>
        <v>5628</v>
      </c>
      <c r="L6" s="6">
        <f t="shared" si="1"/>
        <v>32428</v>
      </c>
      <c r="M6" s="5" t="s">
        <v>52</v>
      </c>
      <c r="N6" s="5" t="s">
        <v>53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3.25">
      <c r="A7" s="3" t="s">
        <v>27</v>
      </c>
      <c r="B7" s="4" t="s">
        <v>54</v>
      </c>
      <c r="C7" s="5" t="s">
        <v>13</v>
      </c>
      <c r="D7" s="6">
        <v>140000</v>
      </c>
      <c r="E7" s="6">
        <v>0</v>
      </c>
      <c r="F7" s="6">
        <f t="shared" si="0"/>
        <v>140000</v>
      </c>
      <c r="G7" s="5" t="s">
        <v>14</v>
      </c>
      <c r="H7" s="11">
        <v>3</v>
      </c>
      <c r="I7" s="14">
        <v>44223</v>
      </c>
      <c r="J7" s="6">
        <v>113916.36</v>
      </c>
      <c r="K7" s="6"/>
      <c r="L7" s="6">
        <f t="shared" si="1"/>
        <v>113916.36</v>
      </c>
      <c r="M7" s="5" t="s">
        <v>55</v>
      </c>
      <c r="N7" s="5" t="s">
        <v>56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5" ht="23.25">
      <c r="A8" s="17" t="s">
        <v>18</v>
      </c>
      <c r="B8" s="4" t="s">
        <v>57</v>
      </c>
      <c r="C8" s="6" t="s">
        <v>13</v>
      </c>
      <c r="D8" s="6">
        <v>104848.92</v>
      </c>
      <c r="E8" s="6">
        <f>F8-D8</f>
        <v>3471.0800000000017</v>
      </c>
      <c r="F8" s="6">
        <v>108320</v>
      </c>
      <c r="G8" s="5" t="s">
        <v>14</v>
      </c>
      <c r="H8" s="11">
        <v>5</v>
      </c>
      <c r="I8" s="14">
        <v>44175</v>
      </c>
      <c r="J8" s="6">
        <f>38640*2</f>
        <v>77280</v>
      </c>
      <c r="K8" s="6">
        <f>L8-J8</f>
        <v>3111.199999999997</v>
      </c>
      <c r="L8" s="6">
        <f>40195.6*2</f>
        <v>80391.2</v>
      </c>
      <c r="M8" s="13" t="s">
        <v>58</v>
      </c>
      <c r="N8" s="13" t="s">
        <v>59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10" customFormat="1" ht="45">
      <c r="A9" s="17" t="s">
        <v>19</v>
      </c>
      <c r="B9" s="4" t="s">
        <v>60</v>
      </c>
      <c r="C9" s="6" t="s">
        <v>61</v>
      </c>
      <c r="D9" s="6">
        <v>12396.7</v>
      </c>
      <c r="E9" s="6">
        <v>2603.3</v>
      </c>
      <c r="F9" s="6">
        <f t="shared" si="0"/>
        <v>15000</v>
      </c>
      <c r="G9" s="5" t="s">
        <v>14</v>
      </c>
      <c r="H9" s="11">
        <v>17</v>
      </c>
      <c r="I9" s="14">
        <v>44236</v>
      </c>
      <c r="J9" s="6">
        <v>12396.7</v>
      </c>
      <c r="K9" s="6">
        <v>2603.3</v>
      </c>
      <c r="L9" s="6">
        <f t="shared" si="1"/>
        <v>15000</v>
      </c>
      <c r="M9" s="13" t="s">
        <v>62</v>
      </c>
      <c r="N9" s="13" t="s">
        <v>63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ht="56.25">
      <c r="A10" s="17" t="s">
        <v>20</v>
      </c>
      <c r="B10" s="16" t="s">
        <v>64</v>
      </c>
      <c r="C10" s="5" t="s">
        <v>13</v>
      </c>
      <c r="D10" s="6">
        <v>371900.82</v>
      </c>
      <c r="E10" s="6">
        <f t="shared" si="2"/>
        <v>78099.1722</v>
      </c>
      <c r="F10" s="6">
        <v>450000</v>
      </c>
      <c r="G10" s="5" t="s">
        <v>14</v>
      </c>
      <c r="H10" s="11">
        <v>12</v>
      </c>
      <c r="I10" s="14">
        <v>44167</v>
      </c>
      <c r="J10" s="6">
        <v>264793.38</v>
      </c>
      <c r="K10" s="6">
        <f t="shared" si="3"/>
        <v>55606.6098</v>
      </c>
      <c r="L10" s="6">
        <f t="shared" si="1"/>
        <v>320399.9898</v>
      </c>
      <c r="M10" s="5" t="s">
        <v>65</v>
      </c>
      <c r="N10" s="5" t="s">
        <v>66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22.5">
      <c r="A11" s="17" t="s">
        <v>23</v>
      </c>
      <c r="B11" s="16" t="s">
        <v>68</v>
      </c>
      <c r="C11" s="5" t="s">
        <v>67</v>
      </c>
      <c r="D11" s="6">
        <v>74653.8</v>
      </c>
      <c r="E11" s="6">
        <f t="shared" si="2"/>
        <v>15677.298</v>
      </c>
      <c r="F11" s="6">
        <f t="shared" si="0"/>
        <v>90331.098</v>
      </c>
      <c r="G11" s="5" t="s">
        <v>14</v>
      </c>
      <c r="H11" s="11">
        <v>3</v>
      </c>
      <c r="I11" s="14">
        <v>44195</v>
      </c>
      <c r="J11" s="6">
        <v>46611.57</v>
      </c>
      <c r="K11" s="6">
        <f t="shared" si="3"/>
        <v>9788.429699999999</v>
      </c>
      <c r="L11" s="6">
        <f t="shared" si="1"/>
        <v>56399.9997</v>
      </c>
      <c r="M11" s="5" t="s">
        <v>69</v>
      </c>
      <c r="N11" s="5" t="s">
        <v>70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6" ht="33.75">
      <c r="A12" s="17" t="s">
        <v>21</v>
      </c>
      <c r="B12" s="16" t="s">
        <v>71</v>
      </c>
      <c r="C12" s="5">
        <v>98</v>
      </c>
      <c r="D12" s="6">
        <v>47326.91</v>
      </c>
      <c r="E12" s="6">
        <f t="shared" si="2"/>
        <v>9938.651100000001</v>
      </c>
      <c r="F12" s="6">
        <f t="shared" si="0"/>
        <v>57265.561100000006</v>
      </c>
      <c r="G12" s="5" t="s">
        <v>14</v>
      </c>
      <c r="H12" s="11">
        <v>2</v>
      </c>
      <c r="I12" s="14">
        <v>44195</v>
      </c>
      <c r="J12" s="6">
        <v>41356</v>
      </c>
      <c r="K12" s="6">
        <f t="shared" si="3"/>
        <v>8684.76</v>
      </c>
      <c r="L12" s="6">
        <f t="shared" si="1"/>
        <v>50040.76</v>
      </c>
      <c r="M12" s="5" t="s">
        <v>72</v>
      </c>
      <c r="N12" s="5" t="s">
        <v>73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56.25">
      <c r="A13" s="17" t="s">
        <v>22</v>
      </c>
      <c r="B13" s="16" t="s">
        <v>74</v>
      </c>
      <c r="C13" s="5">
        <v>98</v>
      </c>
      <c r="D13" s="6">
        <v>101024.52</v>
      </c>
      <c r="E13" s="6">
        <f t="shared" si="2"/>
        <v>21215.1492</v>
      </c>
      <c r="F13" s="6">
        <f t="shared" si="0"/>
        <v>122239.6692</v>
      </c>
      <c r="G13" s="5" t="s">
        <v>14</v>
      </c>
      <c r="H13" s="11">
        <v>2</v>
      </c>
      <c r="I13" s="14">
        <v>44195</v>
      </c>
      <c r="J13" s="6">
        <v>68500</v>
      </c>
      <c r="K13" s="6">
        <f t="shared" si="3"/>
        <v>14385</v>
      </c>
      <c r="L13" s="6">
        <f t="shared" si="1"/>
        <v>82885</v>
      </c>
      <c r="M13" s="5" t="s">
        <v>75</v>
      </c>
      <c r="N13" s="5" t="s">
        <v>76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45.75">
      <c r="A14" s="17" t="s">
        <v>81</v>
      </c>
      <c r="B14" s="4" t="s">
        <v>77</v>
      </c>
      <c r="C14" s="6" t="s">
        <v>78</v>
      </c>
      <c r="D14" s="6">
        <v>87270.11</v>
      </c>
      <c r="E14" s="6">
        <f t="shared" si="2"/>
        <v>18326.7231</v>
      </c>
      <c r="F14" s="6">
        <f t="shared" si="0"/>
        <v>105596.8331</v>
      </c>
      <c r="G14" s="5" t="s">
        <v>14</v>
      </c>
      <c r="H14" s="11">
        <v>6</v>
      </c>
      <c r="I14" s="14">
        <v>44245</v>
      </c>
      <c r="J14" s="6">
        <v>75890</v>
      </c>
      <c r="K14" s="6">
        <f t="shared" si="3"/>
        <v>15936.9</v>
      </c>
      <c r="L14" s="6">
        <f t="shared" si="1"/>
        <v>91826.9</v>
      </c>
      <c r="M14" s="5" t="s">
        <v>79</v>
      </c>
      <c r="N14" s="5" t="s">
        <v>80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45">
      <c r="A15" s="3" t="s">
        <v>24</v>
      </c>
      <c r="B15" s="16" t="s">
        <v>82</v>
      </c>
      <c r="C15" s="6" t="s">
        <v>83</v>
      </c>
      <c r="D15" s="6">
        <v>43400</v>
      </c>
      <c r="E15" s="6">
        <f t="shared" si="2"/>
        <v>9114</v>
      </c>
      <c r="F15" s="6">
        <f t="shared" si="0"/>
        <v>52514</v>
      </c>
      <c r="G15" s="5" t="s">
        <v>14</v>
      </c>
      <c r="H15" s="11">
        <v>2</v>
      </c>
      <c r="I15" s="14">
        <v>44160</v>
      </c>
      <c r="J15" s="6">
        <v>35000</v>
      </c>
      <c r="K15" s="6">
        <f t="shared" si="3"/>
        <v>7350</v>
      </c>
      <c r="L15" s="6">
        <f t="shared" si="1"/>
        <v>42350</v>
      </c>
      <c r="M15" s="5" t="s">
        <v>84</v>
      </c>
      <c r="N15" s="5" t="s">
        <v>85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7" ht="68.25">
      <c r="A16" s="3" t="s">
        <v>28</v>
      </c>
      <c r="B16" s="4" t="s">
        <v>90</v>
      </c>
      <c r="C16" s="5" t="s">
        <v>91</v>
      </c>
      <c r="D16" s="6">
        <v>15001.04</v>
      </c>
      <c r="E16" s="6">
        <f t="shared" si="2"/>
        <v>3150.2184</v>
      </c>
      <c r="F16" s="6">
        <f t="shared" si="0"/>
        <v>18151.258400000002</v>
      </c>
      <c r="G16" s="5" t="s">
        <v>14</v>
      </c>
      <c r="H16" s="7">
        <v>4</v>
      </c>
      <c r="I16" s="8">
        <v>44263</v>
      </c>
      <c r="J16" s="6">
        <v>12300.85</v>
      </c>
      <c r="K16" s="6">
        <f t="shared" si="3"/>
        <v>2583.1785</v>
      </c>
      <c r="L16" s="6">
        <f t="shared" si="1"/>
        <v>14884.0285</v>
      </c>
      <c r="M16" s="5" t="s">
        <v>92</v>
      </c>
      <c r="N16" s="5" t="s">
        <v>93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4.25">
      <c r="A17" s="3" t="s">
        <v>29</v>
      </c>
      <c r="B17" s="12" t="s">
        <v>86</v>
      </c>
      <c r="C17" s="5" t="s">
        <v>87</v>
      </c>
      <c r="D17" s="6">
        <v>92532.47</v>
      </c>
      <c r="E17" s="6">
        <f t="shared" si="2"/>
        <v>19431.8187</v>
      </c>
      <c r="F17" s="6">
        <f t="shared" si="0"/>
        <v>111964.2887</v>
      </c>
      <c r="G17" s="5" t="s">
        <v>14</v>
      </c>
      <c r="H17" s="7">
        <v>8</v>
      </c>
      <c r="I17" s="8">
        <v>44270</v>
      </c>
      <c r="J17" s="6">
        <v>60146.1</v>
      </c>
      <c r="K17" s="6">
        <f t="shared" si="3"/>
        <v>12630.680999999999</v>
      </c>
      <c r="L17" s="6">
        <f t="shared" si="1"/>
        <v>72776.781</v>
      </c>
      <c r="M17" s="5" t="s">
        <v>88</v>
      </c>
      <c r="N17" s="5" t="s">
        <v>89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14" ht="23.25" customHeight="1">
      <c r="A18" s="3" t="s">
        <v>30</v>
      </c>
      <c r="B18" s="18" t="s">
        <v>109</v>
      </c>
      <c r="C18" s="11" t="s">
        <v>95</v>
      </c>
      <c r="D18" s="6">
        <v>78217.24</v>
      </c>
      <c r="E18" s="6">
        <f t="shared" si="2"/>
        <v>16425.6204</v>
      </c>
      <c r="F18" s="6">
        <f t="shared" si="0"/>
        <v>94642.8604</v>
      </c>
      <c r="G18" s="5" t="s">
        <v>14</v>
      </c>
      <c r="H18" s="11">
        <v>7</v>
      </c>
      <c r="I18" s="14">
        <v>44280</v>
      </c>
      <c r="J18" s="6">
        <v>58662.93</v>
      </c>
      <c r="K18" s="6">
        <v>12319.21</v>
      </c>
      <c r="L18" s="6">
        <f t="shared" si="1"/>
        <v>70982.14</v>
      </c>
      <c r="M18" s="5" t="s">
        <v>88</v>
      </c>
      <c r="N18" s="5" t="s">
        <v>89</v>
      </c>
    </row>
    <row r="19" spans="1:14" ht="68.25">
      <c r="A19" s="17" t="s">
        <v>31</v>
      </c>
      <c r="B19" s="4" t="s">
        <v>94</v>
      </c>
      <c r="C19" s="11" t="s">
        <v>95</v>
      </c>
      <c r="D19" s="6">
        <v>37252.59</v>
      </c>
      <c r="E19" s="6">
        <f t="shared" si="2"/>
        <v>7823.043899999999</v>
      </c>
      <c r="F19" s="6">
        <f t="shared" si="0"/>
        <v>45075.63389999999</v>
      </c>
      <c r="G19" s="5" t="s">
        <v>14</v>
      </c>
      <c r="H19" s="11">
        <v>6</v>
      </c>
      <c r="I19" s="14">
        <v>44271</v>
      </c>
      <c r="J19" s="6">
        <v>34708.23</v>
      </c>
      <c r="K19" s="6">
        <f t="shared" si="3"/>
        <v>7288.728300000001</v>
      </c>
      <c r="L19" s="6">
        <f t="shared" si="1"/>
        <v>41996.958300000006</v>
      </c>
      <c r="M19" s="11" t="s">
        <v>92</v>
      </c>
      <c r="N19" s="11" t="s">
        <v>93</v>
      </c>
    </row>
    <row r="20" spans="1:14" ht="23.25">
      <c r="A20" s="17" t="s">
        <v>32</v>
      </c>
      <c r="B20" s="4" t="s">
        <v>102</v>
      </c>
      <c r="C20" s="11">
        <v>98</v>
      </c>
      <c r="D20" s="6">
        <v>76022.38</v>
      </c>
      <c r="E20" s="6">
        <f t="shared" si="2"/>
        <v>15964.6998</v>
      </c>
      <c r="F20" s="6">
        <f t="shared" si="0"/>
        <v>91987.0798</v>
      </c>
      <c r="G20" s="5" t="s">
        <v>14</v>
      </c>
      <c r="H20" s="11">
        <v>4</v>
      </c>
      <c r="I20" s="14">
        <v>44244</v>
      </c>
      <c r="J20" s="6">
        <v>63678.48</v>
      </c>
      <c r="K20" s="6">
        <f t="shared" si="3"/>
        <v>13372.4808</v>
      </c>
      <c r="L20" s="6">
        <f t="shared" si="1"/>
        <v>77050.9608</v>
      </c>
      <c r="M20" s="11" t="s">
        <v>103</v>
      </c>
      <c r="N20" s="11" t="s">
        <v>104</v>
      </c>
    </row>
    <row r="21" spans="1:14" ht="89.25">
      <c r="A21" s="17" t="s">
        <v>33</v>
      </c>
      <c r="B21" s="18" t="s">
        <v>105</v>
      </c>
      <c r="C21" s="11" t="s">
        <v>44</v>
      </c>
      <c r="D21" s="6">
        <v>82500</v>
      </c>
      <c r="E21" s="6">
        <f t="shared" si="2"/>
        <v>17325</v>
      </c>
      <c r="F21" s="6">
        <f t="shared" si="0"/>
        <v>99825</v>
      </c>
      <c r="G21" s="5" t="s">
        <v>14</v>
      </c>
      <c r="H21" s="11">
        <v>8</v>
      </c>
      <c r="I21" s="14">
        <v>44271</v>
      </c>
      <c r="J21" s="6">
        <v>57750</v>
      </c>
      <c r="K21" s="6">
        <f t="shared" si="3"/>
        <v>12127.5</v>
      </c>
      <c r="L21" s="6">
        <f t="shared" si="1"/>
        <v>69877.5</v>
      </c>
      <c r="M21" s="11" t="s">
        <v>100</v>
      </c>
      <c r="N21" s="11" t="s">
        <v>101</v>
      </c>
    </row>
    <row r="22" spans="1:14" ht="89.25">
      <c r="A22" s="3" t="s">
        <v>34</v>
      </c>
      <c r="B22" s="18" t="s">
        <v>96</v>
      </c>
      <c r="C22" s="11" t="s">
        <v>44</v>
      </c>
      <c r="D22" s="6">
        <v>51800.47</v>
      </c>
      <c r="E22" s="6">
        <f t="shared" si="2"/>
        <v>10878.0987</v>
      </c>
      <c r="F22" s="6">
        <f t="shared" si="0"/>
        <v>62678.5687</v>
      </c>
      <c r="G22" s="5" t="s">
        <v>14</v>
      </c>
      <c r="H22" s="11">
        <v>6</v>
      </c>
      <c r="I22" s="14">
        <v>44271</v>
      </c>
      <c r="J22" s="6">
        <v>35690.52</v>
      </c>
      <c r="K22" s="6">
        <f t="shared" si="3"/>
        <v>7495.009199999999</v>
      </c>
      <c r="L22" s="6">
        <f>K22+J22</f>
        <v>43185.5292</v>
      </c>
      <c r="M22" s="11" t="s">
        <v>97</v>
      </c>
      <c r="N22" s="11" t="s">
        <v>98</v>
      </c>
    </row>
    <row r="23" spans="1:14" ht="76.5">
      <c r="A23" s="3" t="s">
        <v>35</v>
      </c>
      <c r="B23" s="18" t="s">
        <v>99</v>
      </c>
      <c r="C23" s="11" t="s">
        <v>44</v>
      </c>
      <c r="D23" s="6">
        <v>52503.65</v>
      </c>
      <c r="E23" s="6">
        <f t="shared" si="2"/>
        <v>11025.7665</v>
      </c>
      <c r="F23" s="6">
        <f t="shared" si="0"/>
        <v>63529.4165</v>
      </c>
      <c r="G23" s="5" t="s">
        <v>14</v>
      </c>
      <c r="H23" s="11">
        <v>9</v>
      </c>
      <c r="I23" s="14">
        <v>44271</v>
      </c>
      <c r="J23" s="6">
        <v>40000</v>
      </c>
      <c r="K23" s="6">
        <f t="shared" si="3"/>
        <v>8400</v>
      </c>
      <c r="L23" s="6">
        <f>K23+J23</f>
        <v>48400</v>
      </c>
      <c r="M23" s="11" t="s">
        <v>100</v>
      </c>
      <c r="N23" s="11" t="s">
        <v>101</v>
      </c>
    </row>
    <row r="24" spans="1:14" ht="89.25">
      <c r="A24" s="3" t="s">
        <v>36</v>
      </c>
      <c r="B24" s="18" t="s">
        <v>106</v>
      </c>
      <c r="C24" s="11" t="s">
        <v>44</v>
      </c>
      <c r="D24" s="6">
        <v>21001.46</v>
      </c>
      <c r="E24" s="19">
        <v>4410.3</v>
      </c>
      <c r="F24" s="6">
        <f t="shared" si="0"/>
        <v>25411.76</v>
      </c>
      <c r="G24" s="5" t="s">
        <v>14</v>
      </c>
      <c r="H24" s="11">
        <v>4</v>
      </c>
      <c r="I24" s="14">
        <v>44267</v>
      </c>
      <c r="J24" s="6">
        <v>15751.1</v>
      </c>
      <c r="K24" s="6">
        <f t="shared" si="3"/>
        <v>3307.7309999999998</v>
      </c>
      <c r="L24" s="6">
        <f>K24+J24</f>
        <v>19058.831</v>
      </c>
      <c r="M24" s="11" t="s">
        <v>107</v>
      </c>
      <c r="N24" s="11" t="s">
        <v>108</v>
      </c>
    </row>
    <row r="25" spans="1:12" ht="14.25">
      <c r="A25" s="17"/>
      <c r="B25" s="4"/>
      <c r="D25" s="6"/>
      <c r="E25" s="6"/>
      <c r="F25" s="6"/>
      <c r="G25" s="5" t="s">
        <v>14</v>
      </c>
      <c r="I25" s="14"/>
      <c r="J25" s="6"/>
      <c r="K25" s="6"/>
      <c r="L25" s="6"/>
    </row>
    <row r="26" spans="1:12" ht="14.25">
      <c r="A26" s="17"/>
      <c r="B26" s="4"/>
      <c r="D26" s="6"/>
      <c r="E26" s="6"/>
      <c r="F26" s="6"/>
      <c r="G26" s="5" t="s">
        <v>14</v>
      </c>
      <c r="I26" s="14"/>
      <c r="J26" s="6"/>
      <c r="K26" s="6"/>
      <c r="L26" s="6"/>
    </row>
    <row r="27" spans="1:12" ht="49.5" customHeight="1">
      <c r="A27" s="17"/>
      <c r="B27" s="4"/>
      <c r="D27" s="6"/>
      <c r="E27" s="6"/>
      <c r="F27" s="6"/>
      <c r="I27" s="14"/>
      <c r="J27" s="6"/>
      <c r="K27" s="6"/>
      <c r="L27" s="6"/>
    </row>
    <row r="28" spans="1:12" ht="14.25">
      <c r="A28" s="3"/>
      <c r="B28" s="4"/>
      <c r="D28" s="6"/>
      <c r="E28" s="6"/>
      <c r="F28" s="6"/>
      <c r="I28" s="14"/>
      <c r="J28" s="6"/>
      <c r="K28" s="6"/>
      <c r="L28" s="6"/>
    </row>
    <row r="29" spans="1:12" ht="14.25">
      <c r="A29" s="3"/>
      <c r="B29" s="4"/>
      <c r="D29" s="6"/>
      <c r="E29" s="6"/>
      <c r="F29" s="6"/>
      <c r="I29" s="14"/>
      <c r="J29" s="6"/>
      <c r="K29" s="6"/>
      <c r="L29" s="6"/>
    </row>
    <row r="30" spans="1:12" ht="14.25">
      <c r="A30" s="3"/>
      <c r="B30" s="4"/>
      <c r="D30" s="6"/>
      <c r="E30" s="6"/>
      <c r="F30" s="6"/>
      <c r="I30" s="14"/>
      <c r="J30" s="6"/>
      <c r="K30" s="6"/>
      <c r="L30" s="6"/>
    </row>
    <row r="31" spans="1:12" ht="14.25">
      <c r="A31" s="3"/>
      <c r="B31" s="4"/>
      <c r="D31" s="6"/>
      <c r="E31" s="6"/>
      <c r="F31" s="6"/>
      <c r="I31" s="14"/>
      <c r="J31" s="6"/>
      <c r="K31" s="6"/>
      <c r="L31" s="6"/>
    </row>
    <row r="32" spans="1:12" ht="14.25">
      <c r="A32" s="3"/>
      <c r="B32" s="15"/>
      <c r="D32" s="6"/>
      <c r="E32" s="6"/>
      <c r="F32" s="6"/>
      <c r="I32" s="14"/>
      <c r="J32" s="6"/>
      <c r="K32" s="6"/>
      <c r="L32" s="6"/>
    </row>
    <row r="33" spans="1:12" ht="14.25">
      <c r="A33" s="3"/>
      <c r="B33" s="18"/>
      <c r="D33" s="6"/>
      <c r="E33" s="6"/>
      <c r="F33" s="6"/>
      <c r="I33" s="14"/>
      <c r="J33" s="6"/>
      <c r="K33" s="6"/>
      <c r="L33" s="6"/>
    </row>
    <row r="34" spans="1:6" ht="14.25">
      <c r="A34" s="3"/>
      <c r="D34" s="6"/>
      <c r="F34" s="6"/>
    </row>
    <row r="35" ht="14.25">
      <c r="A35" s="3"/>
    </row>
    <row r="36" ht="14.25">
      <c r="A36" s="3"/>
    </row>
    <row r="37" ht="14.25">
      <c r="A37" s="3"/>
    </row>
  </sheetData>
  <sheetProtection/>
  <printOptions/>
  <pageMargins left="0" right="0" top="0.39370078740157505" bottom="0.39370078740157505" header="0" footer="0"/>
  <pageSetup fitToHeight="0" fitToWidth="0" horizontalDpi="600" verticalDpi="600" orientation="portrait" paperSize="9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plancontratacion</dc:creator>
  <cp:keywords/>
  <dc:description/>
  <cp:lastModifiedBy>Ayto. Huelva</cp:lastModifiedBy>
  <dcterms:created xsi:type="dcterms:W3CDTF">2018-01-29T13:41:44Z</dcterms:created>
  <dcterms:modified xsi:type="dcterms:W3CDTF">2021-04-19T06:59:48Z</dcterms:modified>
  <cp:category/>
  <cp:version/>
  <cp:contentType/>
  <cp:contentStatus/>
  <cp:revision>28</cp:revision>
</cp:coreProperties>
</file>