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840"/>
  </bookViews>
  <sheets>
    <sheet name="Hoja1" sheetId="1" r:id="rId1"/>
  </sheets>
  <definedNames>
    <definedName name="_Hlk21696843" localSheetId="0">Hoja1!$B$4</definedName>
    <definedName name="_Hlk45643951" localSheetId="0">Hoja1!#REF!</definedName>
    <definedName name="_Hlk511731727" localSheetId="0">Hoja1!#REF!</definedName>
    <definedName name="_Hlk52273081" localSheetId="0">Hoja1!$B$14</definedName>
    <definedName name="_Hlk52972672" localSheetId="0">Hoja1!$N$20</definedName>
    <definedName name="_Hlk64880938" localSheetId="0">Hoja1!$B$22</definedName>
    <definedName name="_Hlk75853419" localSheetId="0">Hoja1!$B$13</definedName>
    <definedName name="_Hlk75865155" localSheetId="0">Hoja1!$B$10</definedName>
    <definedName name="_Hlk82085814" localSheetId="0">Hoja1!$B$30</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3" i="1"/>
  <c r="F23"/>
  <c r="E24"/>
  <c r="F24"/>
  <c r="E25"/>
  <c r="F25"/>
  <c r="E26"/>
  <c r="F26"/>
  <c r="E27"/>
  <c r="F27"/>
  <c r="E28"/>
  <c r="F28"/>
  <c r="E29"/>
  <c r="F29"/>
  <c r="E30"/>
  <c r="F30"/>
  <c r="E31"/>
  <c r="F31"/>
  <c r="E32"/>
  <c r="F32"/>
  <c r="E33"/>
  <c r="F33"/>
  <c r="E34"/>
  <c r="F34"/>
  <c r="E35"/>
  <c r="F35"/>
  <c r="E36"/>
  <c r="F36"/>
  <c r="E37"/>
  <c r="F37"/>
  <c r="E38"/>
  <c r="F38"/>
  <c r="E39"/>
  <c r="F39"/>
  <c r="E40"/>
  <c r="F40"/>
  <c r="L38"/>
  <c r="L39"/>
  <c r="L40"/>
  <c r="K27"/>
  <c r="L27" s="1"/>
  <c r="K28"/>
  <c r="K29"/>
  <c r="K25"/>
  <c r="K26"/>
  <c r="K30"/>
  <c r="K31"/>
  <c r="K32"/>
  <c r="K33"/>
  <c r="K34"/>
  <c r="K35"/>
  <c r="K36"/>
  <c r="K37"/>
  <c r="K38"/>
  <c r="K39"/>
  <c r="K40"/>
  <c r="L22"/>
  <c r="L10"/>
  <c r="L11"/>
  <c r="L12"/>
  <c r="L13"/>
  <c r="L14"/>
  <c r="L15"/>
  <c r="L16"/>
  <c r="L17"/>
  <c r="L18"/>
  <c r="L19"/>
  <c r="L20"/>
  <c r="L21"/>
  <c r="L23"/>
  <c r="L24"/>
  <c r="L25"/>
  <c r="L26"/>
  <c r="L28"/>
  <c r="L29"/>
  <c r="L30"/>
  <c r="L31"/>
  <c r="L32"/>
  <c r="L33"/>
  <c r="L34"/>
  <c r="L35"/>
  <c r="L36"/>
  <c r="L37"/>
  <c r="E8"/>
  <c r="E10"/>
  <c r="E11"/>
  <c r="E12"/>
  <c r="E13"/>
  <c r="E14"/>
  <c r="E15"/>
  <c r="E16"/>
  <c r="E17"/>
  <c r="E18"/>
  <c r="E19"/>
  <c r="E20"/>
  <c r="E21"/>
  <c r="E22"/>
  <c r="K8"/>
  <c r="K9"/>
  <c r="K10"/>
  <c r="K11"/>
  <c r="K12"/>
  <c r="K13"/>
  <c r="K14"/>
  <c r="K15"/>
  <c r="K16"/>
  <c r="K17"/>
  <c r="K18"/>
  <c r="K20"/>
  <c r="K21"/>
  <c r="K22"/>
  <c r="K23"/>
  <c r="K24"/>
  <c r="K7"/>
  <c r="L6"/>
  <c r="F6"/>
  <c r="L5"/>
  <c r="K5"/>
  <c r="E5"/>
  <c r="F5" s="1"/>
  <c r="F7"/>
  <c r="F8"/>
  <c r="F9"/>
  <c r="F10"/>
  <c r="F11"/>
  <c r="F12"/>
  <c r="F13"/>
  <c r="F14"/>
  <c r="F15"/>
  <c r="F16"/>
  <c r="F17"/>
  <c r="F18"/>
  <c r="F19"/>
  <c r="F20"/>
  <c r="F21"/>
  <c r="F22"/>
  <c r="L3"/>
  <c r="L4"/>
  <c r="L7"/>
  <c r="L8"/>
  <c r="L9"/>
  <c r="K3"/>
  <c r="K4"/>
  <c r="E3"/>
  <c r="E4"/>
  <c r="E7"/>
  <c r="F3"/>
  <c r="F4"/>
  <c r="E2"/>
  <c r="F2"/>
  <c r="K2"/>
  <c r="L2"/>
</calcChain>
</file>

<file path=xl/sharedStrings.xml><?xml version="1.0" encoding="utf-8"?>
<sst xmlns="http://schemas.openxmlformats.org/spreadsheetml/2006/main" count="249" uniqueCount="187">
  <si>
    <t>N.º  EXPEDIENTE</t>
  </si>
  <si>
    <t>OBJETO DEL CONTRATO</t>
  </si>
  <si>
    <t>DURACIÓN</t>
  </si>
  <si>
    <t xml:space="preserve"> IMPORTE DE LICITACIÓN</t>
  </si>
  <si>
    <t xml:space="preserve"> IVA</t>
  </si>
  <si>
    <t xml:space="preserve"> TOTAL</t>
  </si>
  <si>
    <t>TIPO DE CONTRATO</t>
  </si>
  <si>
    <t>Nº DE LICITADORES</t>
  </si>
  <si>
    <t>FECHA ADJUDICACION</t>
  </si>
  <si>
    <t xml:space="preserve"> IMPORTE DE ADJUDICACIÓN</t>
  </si>
  <si>
    <t>ADJUDICATARIO</t>
  </si>
  <si>
    <t>CIF O DNI DEL ADJUDICATARIO</t>
  </si>
  <si>
    <t>OBSERVACIONES</t>
  </si>
  <si>
    <t>SERVICIO</t>
  </si>
  <si>
    <t>3CM/2022</t>
  </si>
  <si>
    <t>4CM/2022</t>
  </si>
  <si>
    <t>6CM/2022</t>
  </si>
  <si>
    <t>50CM/2022</t>
  </si>
  <si>
    <t>54CM-2022</t>
  </si>
  <si>
    <t>29CM/2022</t>
  </si>
  <si>
    <t>36CM/2022</t>
  </si>
  <si>
    <t>900CM/2021</t>
  </si>
  <si>
    <t>681CM/2021</t>
  </si>
  <si>
    <t>10CM/2022</t>
  </si>
  <si>
    <t>14CM/2022</t>
  </si>
  <si>
    <t>27CM/2022</t>
  </si>
  <si>
    <t>28CM/2022</t>
  </si>
  <si>
    <t>35CM/2022</t>
  </si>
  <si>
    <t>39CM/2022</t>
  </si>
  <si>
    <t>17CM/2022</t>
  </si>
  <si>
    <t>73CM/2022</t>
  </si>
  <si>
    <t>74CM/2022</t>
  </si>
  <si>
    <t>77CM/2022</t>
  </si>
  <si>
    <t>84CM/2022</t>
  </si>
  <si>
    <t>86CM/2022</t>
  </si>
  <si>
    <t>88CM/2022</t>
  </si>
  <si>
    <t>91CM/2022</t>
  </si>
  <si>
    <t>96CM/2022</t>
  </si>
  <si>
    <t>110CM/2022</t>
  </si>
  <si>
    <t>150CM/2022</t>
  </si>
  <si>
    <t>156CM/2022</t>
  </si>
  <si>
    <t>157CM/2022</t>
  </si>
  <si>
    <t>163CM/2022</t>
  </si>
  <si>
    <t>169CM/2022</t>
  </si>
  <si>
    <t>172CM/2022</t>
  </si>
  <si>
    <t>189CM/2022</t>
  </si>
  <si>
    <t>197CM/2022</t>
  </si>
  <si>
    <t>202CM/2022</t>
  </si>
  <si>
    <t>205CM/2022</t>
  </si>
  <si>
    <t>206CM/2022</t>
  </si>
  <si>
    <t>210CM/2022</t>
  </si>
  <si>
    <t>Suministro de hormigón para la Obra del PFEA 2021, denominado Construcción de Parque Infantil y Circuito Biosaludable en Barriada de la Hispanidad”, consistente en la adecuación de un espacio público situado en la calle Fernando de Villalón, para la instalación de un parque infantil y un circuito Biosaludable”</t>
  </si>
  <si>
    <t>5 meses</t>
  </si>
  <si>
    <t>MOVIMIENTOS DE TIERRAS RIO TINTO S.L.</t>
  </si>
  <si>
    <t>B21181995</t>
  </si>
  <si>
    <t>1 MES</t>
  </si>
  <si>
    <t>contrato menor de servicio de dinamización navideña para desfile de
Heraldo Real, en Huelva, que tendrá lugar el día 3 de enero de 2022</t>
  </si>
  <si>
    <t>SUMINISTRO</t>
  </si>
  <si>
    <t>Focus Brand, S.L.</t>
  </si>
  <si>
    <t>B21587423</t>
  </si>
  <si>
    <t>1 AÑO</t>
  </si>
  <si>
    <t>suscripción anual para el año 2022, al canal de noticias de la agencia Europa Press para el trabajo del Gabinete de Prensa y Comunicación Institucional del Excmo. Ayuntamiento de Huelva</t>
  </si>
  <si>
    <t>Europa Press Delegaciones, S.A.</t>
  </si>
  <si>
    <t>A-4160534</t>
  </si>
  <si>
    <t>suscripción anual para el año 2022 al periódico provincial Huelva Información, por parte del Ayuntamiento de Huelva</t>
  </si>
  <si>
    <t>A-21020847</t>
  </si>
  <si>
    <t>HUELVA INFORMACIÓN, S.A.</t>
  </si>
  <si>
    <t>6 MESES</t>
  </si>
  <si>
    <t>D. Juan Conde Garrido</t>
  </si>
  <si>
    <t>servicio consistente en la realización del Programa Combo Rock: formación musical a jóvenes de 14 a 25 años y creación de grupos de rock</t>
  </si>
  <si>
    <t>servicio consistente en la producción artística de la actuación de “Maky y María Artes”, incluido en la programación de las fiestas patronales de San Sebastián, y que tendrá lugar el día 21 de enero de 2022, en el Parque Alonso Sánchez de Huelva.</t>
  </si>
  <si>
    <t>1 DÍA</t>
  </si>
  <si>
    <t>Dª ANA MARÍA VARGAS TORRES</t>
  </si>
  <si>
    <t>servicio consistente en el alquiler de los equipos técnicos necesario para la sonorización e iluminación de las actuaciones musicales programadas para las fiestas de San Sebastián los días 21, 22 y 23 de enero de 2022.</t>
  </si>
  <si>
    <t>3 DÍAS</t>
  </si>
  <si>
    <t>PROINSO, S.L.</t>
  </si>
  <si>
    <t>B21033758</t>
  </si>
  <si>
    <t>suministro consistente en el alquiler de carpas para la celebración de actividades con motivo de las Fiestas Patronales  de San Sebastián.</t>
  </si>
  <si>
    <t>5 DÍAS</t>
  </si>
  <si>
    <r>
      <t>INSTALACIONES Y MONTAJES MONDACA Y ROSADO, S.L.</t>
    </r>
    <r>
      <rPr>
        <sz val="9"/>
        <color rgb="FF000000"/>
        <rFont val="Verdana"/>
        <family val="2"/>
      </rPr>
      <t xml:space="preserve">, </t>
    </r>
  </si>
  <si>
    <t>B21190012</t>
  </si>
  <si>
    <t>obra consistente en la mejora de las zonas ajardinadas en el entorno del Palacio Municipal de Deportes “Carolina Marín” y compensación del sistema de riego por aspersión y difusión</t>
  </si>
  <si>
    <t>15 DÍAS</t>
  </si>
  <si>
    <t>OBRA</t>
  </si>
  <si>
    <t xml:space="preserve">OASIS URBANO MEDIO AMBIENTE SLNE </t>
  </si>
  <si>
    <t>B92881754</t>
  </si>
  <si>
    <t>servicio consistente en CONSULTORÍA Y ASISTENCIA TÉCNICA PARA LA ELABORACIÓN DOCUMENTO DE DIAGNOSIS SOBRE EL ESTADO DE CONSERVACIÓN Y PROPUESTAS DE ACTUACIÓN DE LA EDIFICACIÓN EN EL MUNICIPIO DE HUELVA.</t>
  </si>
  <si>
    <t>D. PEDRO ESQUINA CORTÉS</t>
  </si>
  <si>
    <t>servicio consistente en CONSULTORÍA DE APOYO EN LOS PROYECTOS DE CONSTRUCCIÓN: OBRA DE INFRAESTRUCTURAS PARA EL TRANSPORTE CICLISTA Y PEATONAL: VALORIZACIÓN DE LA CORNISA DE LAS LADERAS DEL CONQUERO; OBRA PARA LA CONECTIVIDAD DEL PULMÓN VERDE URBANIZACIÓN, PUESTA EN VALOR Y ACCESIBILIDAD VERTICAL ENTRE FUENTE VIEJA Y AVENIDA MANUEL SIUROT; Y OBRA DE REMODELACIÓN DE LA PLAZA DE LA MERCED Y PEATONALIZACIÓN DE SU ENTORNO).</t>
  </si>
  <si>
    <t>5 MESES</t>
  </si>
  <si>
    <t>Dª. EDUARDA Mª. CORONEL MARTINEZ</t>
  </si>
  <si>
    <t>servicio consistente en CONSULTORIA Y ASISTENCIA TÉCNICA A LAS DIRECCIONES FACULTATIVAS DE LAS OBRAS MUNICIPALES DEL AÑO 2022</t>
  </si>
  <si>
    <t>D. LUIS MARIA BURGOS HERNÁNDEZ</t>
  </si>
  <si>
    <t>servicio consistente en CONSULTORÍA Y ASISTENCIA TÉCNICA PARA LA SUPERVISIÓN, COORDINACIÓN Y CONTROL DE LOS PROYECTOS Y DIRECCIONES DE OBRA DEL PROGRAMA DE ACTUACIONES MUNICIPALES DEL AÑO 2.022.</t>
  </si>
  <si>
    <t xml:space="preserve">D. OSCAR PENCO INFANTE </t>
  </si>
  <si>
    <t>servicio de diseño y realización de espectáculo musical con colaboración especial del artista Arcángel, de cara a la puesta en valor del fandango como elemento transversal de cultura y de promoción turística de Huelva y provincia y como elemento de dinamización económica para amplios sectores de la industria y los servicios onubenses, cuya producción tendrá lugar en el marco de la Feria de turismo FITUR edición 2022, a celebrar en Madrid, el día el día 19 de enero de  2022.</t>
  </si>
  <si>
    <t>B21399340</t>
  </si>
  <si>
    <t>ARCÁNGEL FLAMENCO, S.L.</t>
  </si>
  <si>
    <t>servicio consistente en CONSULTORÍA Y ASISTENCIA TÉCNICA EN MATERIA URBANÍSTICA PARA LA COORDINACIÓN ENTRE EL PROCEDIMIENTO DE CONTROL MUNICIPAL DE LOS ACTOS EDIFICATORIOS Y LOS DOCUMENTOS DE PLANEAMIENTO DE REDACCIÓN EXTERNA (AVANCE DEL PGOU, PLANES DE DESARROLLO Y ESTUDIOS DE DETALLE).</t>
  </si>
  <si>
    <t>D. DAVID BREVA CABALLERO</t>
  </si>
  <si>
    <t>servicio consistente en CONSULTORÍA Y ASISTENCIA JURÍDICA PARA LA APLICACIÓN DE LA LEY 7/2021, DE 1 DE DICIEMBRE, DE IMPULSO PARA LA SOSTENIBILIDAD DEL TERRITORIO DE ANDALUCÍA AL VIGENTE PLAN GENERAL DE ORDENACIÓN URBANA DE HUELVA</t>
  </si>
  <si>
    <t>D. JUAN ANTONIO RODRIGUEZ ZAYAS</t>
  </si>
  <si>
    <t>servicio consistente en DIGITALIZACIÓN Y PRESERVACIÓN DEL PATRIMONIO BIBLIOGRÁFICO MUNICIPAL, (PROYECTO BIBLIOTECA DIGITAL AMH-Fase 3), subvencionado por el Ministerio de Cultura y Deporte por Orden de 23/11/2021</t>
  </si>
  <si>
    <t>3 MESES</t>
  </si>
  <si>
    <t>SISTEMAS DE TRATAMIENTO DOCUMENTAL S.L.</t>
  </si>
  <si>
    <t xml:space="preserve">B91350124 </t>
  </si>
  <si>
    <t>servicio consistente en actividades deportivas para mayores en los parques municipales.</t>
  </si>
  <si>
    <t>32 SEMANAS</t>
  </si>
  <si>
    <t xml:space="preserve">ONUSOL SPORTS, S.L. </t>
  </si>
  <si>
    <t xml:space="preserve"> B21608765</t>
  </si>
  <si>
    <t>servicio consistente en una asistencia técnica para el Área de Políticas Sociales e Igualdad que se ocupe de la realización de las tareas de Asesoría y apoyo en Igualdad de Oportunidades entre Mujeres y Hombres y en la erradicación de la Violencia contra las mujeres en los servicios sociales comunitarios, al Grupo Hipatia de la Policía Local y a la Concejalía de Régimen Interior y Recursos Humanos en el desarrollo de las acciones del Plan Municipal de Igualdad</t>
  </si>
  <si>
    <t>8 MESES</t>
  </si>
  <si>
    <t xml:space="preserve">José Augusto de Vega Jiménez </t>
  </si>
  <si>
    <t>83CM/2022</t>
  </si>
  <si>
    <t>servicio consistente en la producción artística para la representación teatral de la obra “La Odisea de Magallanes-Elcano”, que tendrá lugar el día 4 de marzo de 2022, en el Gran Teatro, dentro de la programación cultural del mismo,</t>
  </si>
  <si>
    <t xml:space="preserve">TEATRO CLASICO DE SEVILLA, S.C.A.  </t>
  </si>
  <si>
    <t>F91513705</t>
  </si>
  <si>
    <t>servicio consistente en la producción de la actuación musical del artista conocido como “VÍCTOR MANUEL”, dentro de la programación cultural de la Casa Colón del Excmo. Ayuntamiento de Huelva, a celebrar el día 5 de marzo de 2022</t>
  </si>
  <si>
    <t>D. MANUEL J. CASTILLA DÍAZ</t>
  </si>
  <si>
    <t>servicio consistente en la producción artística para la representación musical de la obra “El Guardaespaldas”, que tendrá lugar los días 17 a 20 de marzo de 2022, en la Casa Colón, dentro de la programación cultural del Ayuntamiento de Huelva,</t>
  </si>
  <si>
    <t>4 DÍAS</t>
  </si>
  <si>
    <t>SERVCIO</t>
  </si>
  <si>
    <t xml:space="preserve">EL GUARDAESPALDAS EL MUSICAL ENTERTAINMENT AIE </t>
  </si>
  <si>
    <t>V88380829</t>
  </si>
  <si>
    <t>servicio consistente en la producción de la actuación musical del artista conocido como “NACH”, a celebrar el día 26 de marzo de 2022 en el Gran Teatro de Huelva, dentro de la programación cultural de primavera del Excmo. Ayuntamiento de Huelva</t>
  </si>
  <si>
    <t>servicio consistente en la producción artística para la representación teatral de la obra “LOS SANTOS INOCENTES”, que tendrá lugar el día 22 de abril de 2022, en el Gran Teatro de Huelva</t>
  </si>
  <si>
    <t xml:space="preserve">Azul Producciones Escénicas, S.L. </t>
  </si>
  <si>
    <t xml:space="preserve"> B-88121389</t>
  </si>
  <si>
    <t>servicio consistente en la producción artística para la actuación de ”MAYUMANÁ”, que tendrá lugar el día 27 de mayo de 2022 en la Casa Colón de Huelva, dentro de la programación cultural del mismo</t>
  </si>
  <si>
    <t xml:space="preserve">FAMA YMEDIO, A.I.E </t>
  </si>
  <si>
    <t>V-05351952</t>
  </si>
  <si>
    <t>97CM/2022</t>
  </si>
  <si>
    <t>servicio consistente en la producción artística para la representación teatral de la obra ““UN HOMBRE DE PASO”, que tendrá lugar el día 28 de mayo de 2022, en el Gran Teatro de Huelva, dentro de la programación cultural del mismo</t>
  </si>
  <si>
    <t xml:space="preserve">Tablas y más tablas, S.L. </t>
  </si>
  <si>
    <t>B16942815</t>
  </si>
  <si>
    <t>suministro consistente en el alquiler de equipo de calefacción portátil para el auditorio de Casa Colón, tras detectar avería en varios de los equipos que componen el sistema sin que sea viable la reparación de los mismos, dado el estado de deterioro y obsolescencia avanzada de los mismos</t>
  </si>
  <si>
    <t xml:space="preserve">ONUBA CARPAS S.L. </t>
  </si>
  <si>
    <t xml:space="preserve">B-21.608.716 </t>
  </si>
  <si>
    <t>servicio consistente en una campaña de comunicación de la actividad cultural del Ayuntamiento de Huelva programada para el primer semestre del año en curso, a fin de fomentar su consumo</t>
  </si>
  <si>
    <t>118 DÍAS</t>
  </si>
  <si>
    <t>MERLINA AYELEN MORENO FARIAS (MERLINA AGENCIA DIGITAL)</t>
  </si>
  <si>
    <t>servicio consistente en Elaboración del Diagnóstico de la Agenda Urbana de Huelva, financiado por la UNIÓN EUROPEA–NEXTGENERATION EU</t>
  </si>
  <si>
    <t>2 MESES</t>
  </si>
  <si>
    <t>ACP CERCANIA CONSULTORES S.L.</t>
  </si>
  <si>
    <t>B-86411162</t>
  </si>
  <si>
    <t>servicio de Asistencia Técnica a la dirección facultativa de las obras de rehabilitación del Mercado de San Sebastián.</t>
  </si>
  <si>
    <t>12 MESES</t>
  </si>
  <si>
    <t>RAFAEL MORANO BÁEZ</t>
  </si>
  <si>
    <t>suministro de distintos tipos de áridos y tierras, para el desarrollo de las actuaciones previstas en el proyecto de ejecución de la obra de la convocatoria PFEA 2021, denominado “Construcción de Parque Infantil y Circuito Bio Saludable en Barriada de la Hispanidad”, consistente en la adecuación de un espacio público situado en la calle Fernando de Villalón, para la instalación de un parque infantil y un circuito bio saludable en la ciudad de Huelva</t>
  </si>
  <si>
    <t>CONSTRUCCIONES LECAMP S.L</t>
  </si>
  <si>
    <t xml:space="preserve">B21445788 </t>
  </si>
  <si>
    <t>servicio de COORDINACIÓN DE SEGURIDAD Y SALUD DE LAS OBRAS DE REHABILITACIÓN DEL MERCADO DE SAN SEBASTIÁN.</t>
  </si>
  <si>
    <t>MIGUEL ANGEL PÉREZ QUINTERO</t>
  </si>
  <si>
    <t>servicio consistente en dirección de ejecución de las obras del proyecto de rehabilitación del Mercado de San Sebastián, de Huelva.</t>
  </si>
  <si>
    <t>LUIS MARIA BURGOS HERNÁNDEZ</t>
  </si>
  <si>
    <t>obra consistente en la reposición de los paneles acústicos del auditorio de la Casa Colón</t>
  </si>
  <si>
    <t>3 SEMANAS</t>
  </si>
  <si>
    <t>ALMACENES LLERA, S.L.</t>
  </si>
  <si>
    <t>B-21002704</t>
  </si>
  <si>
    <t>servicio consistente en REDACCIÓN DE PROYECTO DE MEJORA DE LAS INFRAESTRUCTURAS DE LA CALLE PUERTO PARA FAVORECER LA CONECTIVIDAD DEL CASCO ANTIGUO DE HUELVA</t>
  </si>
  <si>
    <t>ARQUIGENIA S.L.P.</t>
  </si>
  <si>
    <t>B21329313</t>
  </si>
  <si>
    <t>servicio consistente en REDACCIÓN DE PROYECTO DE LAS OBRAS DE LA FASE II DEL PROYECTO CONSTRUCTIVO DE LAS OBRAS DE REURBANIZACIÓN DE LA BARRIADA NUEVO MOLINO DE HUELVA</t>
  </si>
  <si>
    <t>UTE BURO 4 BC ESTUDIO</t>
  </si>
  <si>
    <t>U04973624</t>
  </si>
  <si>
    <t>servicio consistente en REDACCIÓN DE PROYECTO Y DIRECCIÓN DE LAS OBRAS DEL PROYECTO DE FINALIZACIÓN DE LAS OBRAS DE REHABILITACIÓN Y PUESTA EN VALOR DE ÁMBITOS DEGRADADOS: MIRADOR Y ENTORNO DE FUENTEVIEJA DE HUELVA</t>
  </si>
  <si>
    <t>FRANCISCO JAVIER LÓPEZ GARRIDO</t>
  </si>
  <si>
    <t>DEMOLICIÓN DE LA EDIFICACIÓN DE PALMA CARGO EN HUELVA</t>
  </si>
  <si>
    <t xml:space="preserve">DEMOLITRANS S.L.U. </t>
  </si>
  <si>
    <t xml:space="preserve">B21504394 </t>
  </si>
  <si>
    <t>suministro consistente en la reposición (suministro e instalación) del suelo dañado del auditorio de la Casa Colón</t>
  </si>
  <si>
    <t>MARQ INTERIORES, S.L.</t>
  </si>
  <si>
    <t>B-21491352</t>
  </si>
  <si>
    <t>***1749**</t>
  </si>
  <si>
    <t xml:space="preserve">***9242** </t>
  </si>
  <si>
    <t>***788**</t>
  </si>
  <si>
    <t>***5415**</t>
  </si>
  <si>
    <t>***2065**</t>
  </si>
  <si>
    <t>***3258**</t>
  </si>
  <si>
    <t>***2088**</t>
  </si>
  <si>
    <t>***7156**</t>
  </si>
  <si>
    <t>***7711**</t>
  </si>
  <si>
    <t>***1440**</t>
  </si>
  <si>
    <t>***4051**</t>
  </si>
  <si>
    <t>***3782**</t>
  </si>
  <si>
    <t>***7743**</t>
  </si>
  <si>
    <t>***4957**</t>
  </si>
</sst>
</file>

<file path=xl/styles.xml><?xml version="1.0" encoding="utf-8"?>
<styleSheet xmlns="http://schemas.openxmlformats.org/spreadsheetml/2006/main">
  <numFmts count="2">
    <numFmt numFmtId="164" formatCode="#,##0.00&quot; &quot;[$€-C0A];[Red]&quot;-&quot;#,##0.00&quot; &quot;[$€-C0A]"/>
    <numFmt numFmtId="165" formatCode="#,##0.00&quot; &quot;[$€-C0A];&quot;-&quot;#,##0.00&quot; &quot;[$€-C0A]"/>
  </numFmts>
  <fonts count="9">
    <font>
      <sz val="11"/>
      <color rgb="FF000000"/>
      <name val="Liberation Sans1"/>
    </font>
    <font>
      <b/>
      <i/>
      <sz val="16"/>
      <color rgb="FF000000"/>
      <name val="Liberation Sans1"/>
    </font>
    <font>
      <b/>
      <i/>
      <u/>
      <sz val="11"/>
      <color rgb="FF000000"/>
      <name val="Liberation Sans1"/>
    </font>
    <font>
      <sz val="9"/>
      <color rgb="FF000000"/>
      <name val="Verdana"/>
      <family val="2"/>
    </font>
    <font>
      <i/>
      <sz val="9"/>
      <color rgb="FF000000"/>
      <name val="Verdana"/>
      <family val="2"/>
    </font>
    <font>
      <sz val="8"/>
      <name val="Liberation Sans1"/>
    </font>
    <font>
      <b/>
      <sz val="9"/>
      <color rgb="FF000000"/>
      <name val="Verdana"/>
      <family val="2"/>
    </font>
    <font>
      <sz val="9"/>
      <name val="Verdana"/>
      <family val="2"/>
    </font>
    <font>
      <b/>
      <i/>
      <sz val="11"/>
      <color rgb="FF000000"/>
      <name val="Calibri"/>
      <family val="2"/>
    </font>
  </fonts>
  <fills count="2">
    <fill>
      <patternFill patternType="none"/>
    </fill>
    <fill>
      <patternFill patternType="gray125"/>
    </fill>
  </fills>
  <borders count="1">
    <border>
      <left/>
      <right/>
      <top/>
      <bottom/>
      <diagonal/>
    </border>
  </borders>
  <cellStyleXfs count="5">
    <xf numFmtId="0" fontId="0" fillId="0" borderId="0"/>
    <xf numFmtId="0" fontId="1" fillId="0" borderId="0">
      <alignment horizontal="center"/>
    </xf>
    <xf numFmtId="0" fontId="1" fillId="0" borderId="0">
      <alignment horizontal="center" textRotation="90"/>
    </xf>
    <xf numFmtId="0" fontId="2" fillId="0" borderId="0"/>
    <xf numFmtId="164" fontId="2" fillId="0" borderId="0"/>
  </cellStyleXfs>
  <cellXfs count="23">
    <xf numFmtId="0" fontId="0" fillId="0" borderId="0" xfId="0"/>
    <xf numFmtId="0" fontId="3" fillId="0" borderId="0" xfId="0" applyFont="1" applyAlignment="1">
      <alignment wrapText="1"/>
    </xf>
    <xf numFmtId="165" fontId="3" fillId="0" borderId="0" xfId="0" applyNumberFormat="1" applyFont="1" applyAlignment="1">
      <alignment horizontal="center" vertical="center"/>
    </xf>
    <xf numFmtId="4" fontId="3" fillId="0" borderId="0" xfId="0" applyNumberFormat="1" applyFont="1" applyAlignment="1">
      <alignment horizontal="right" vertical="center"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horizontal="right"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vertical="center" wrapText="1"/>
    </xf>
    <xf numFmtId="3" fontId="3" fillId="0" borderId="0" xfId="0" applyNumberFormat="1" applyFont="1" applyAlignment="1">
      <alignment horizontal="center" vertical="center" wrapText="1"/>
    </xf>
    <xf numFmtId="0" fontId="3" fillId="0" borderId="0" xfId="0" applyFont="1" applyAlignment="1">
      <alignment horizontal="center" wrapText="1"/>
    </xf>
    <xf numFmtId="0" fontId="6" fillId="0" borderId="0" xfId="0" applyFont="1" applyAlignment="1">
      <alignment wrapText="1"/>
    </xf>
    <xf numFmtId="0" fontId="7" fillId="0" borderId="0" xfId="0" applyFont="1" applyAlignment="1">
      <alignment wrapText="1"/>
    </xf>
    <xf numFmtId="4" fontId="3" fillId="0" borderId="0" xfId="0" applyNumberFormat="1" applyFont="1" applyAlignment="1">
      <alignment horizontal="center" vertical="center" wrapText="1"/>
    </xf>
    <xf numFmtId="4" fontId="3" fillId="0" borderId="0" xfId="0" applyNumberFormat="1" applyFont="1" applyAlignment="1">
      <alignment horizontal="right" wrapText="1"/>
    </xf>
    <xf numFmtId="0" fontId="3" fillId="0" borderId="0" xfId="0" applyFont="1" applyAlignment="1">
      <alignment horizontal="right" wrapText="1"/>
    </xf>
    <xf numFmtId="4" fontId="3" fillId="0" borderId="0" xfId="0" applyNumberFormat="1" applyFont="1" applyAlignment="1">
      <alignment wrapText="1"/>
    </xf>
    <xf numFmtId="0" fontId="3" fillId="0" borderId="0" xfId="0" applyFont="1" applyAlignment="1">
      <alignment horizontal="justify" vertical="center"/>
    </xf>
    <xf numFmtId="165" fontId="3" fillId="0" borderId="0" xfId="0" applyNumberFormat="1" applyFont="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xf>
  </cellXfs>
  <cellStyles count="5">
    <cellStyle name="Heading" xfId="1"/>
    <cellStyle name="Heading1" xfId="2"/>
    <cellStyle name="Normal" xfId="0" builtinId="0" customBuiltin="1"/>
    <cellStyle name="Result" xfId="3"/>
    <cellStyle name="Result2" xfId="4"/>
  </cellStyles>
  <dxfs count="25">
    <dxf>
      <font>
        <b val="0"/>
        <i val="0"/>
        <strike val="0"/>
        <condense val="0"/>
        <extend val="0"/>
        <outline val="0"/>
        <shadow val="0"/>
        <u val="none"/>
        <vertAlign val="baseline"/>
        <sz val="9"/>
        <color rgb="FF000000"/>
        <name val="Verdana"/>
        <scheme val="none"/>
      </font>
      <alignment horizontal="center" vertical="center" textRotation="0" wrapText="1" indent="0" relativeIndent="255" justifyLastLine="0" shrinkToFit="0" mergeCell="0" readingOrder="0"/>
    </dxf>
    <dxf>
      <font>
        <b val="0"/>
        <i val="0"/>
        <strike val="0"/>
        <condense val="0"/>
        <extend val="0"/>
        <outline val="0"/>
        <shadow val="0"/>
        <u val="none"/>
        <vertAlign val="baseline"/>
        <sz val="9"/>
        <color rgb="FF000000"/>
        <name val="Verdana"/>
        <scheme val="none"/>
      </font>
      <alignment horizontal="center" vertical="center" textRotation="0" wrapText="1" indent="0" relativeIndent="255" justifyLastLine="0" shrinkToFit="0" mergeCell="0" readingOrder="0"/>
    </dxf>
    <dxf>
      <font>
        <b val="0"/>
        <i val="0"/>
        <strike val="0"/>
        <condense val="0"/>
        <extend val="0"/>
        <outline val="0"/>
        <shadow val="0"/>
        <u val="none"/>
        <vertAlign val="baseline"/>
        <sz val="9"/>
        <color rgb="FF000000"/>
        <name val="Verdana"/>
        <scheme val="none"/>
      </font>
      <numFmt numFmtId="4" formatCode="#,##0.00"/>
      <alignment horizontal="center" vertical="center" textRotation="0" wrapText="1" indent="0" relativeIndent="255" justifyLastLine="0" shrinkToFit="0" readingOrder="0"/>
    </dxf>
    <dxf>
      <font>
        <strike val="0"/>
        <outline val="0"/>
        <shadow val="0"/>
        <u val="none"/>
        <vertAlign val="baseline"/>
        <sz val="9"/>
        <name val="Verdana"/>
        <scheme val="none"/>
      </font>
      <alignment textRotation="0" wrapText="1" indent="0" relativeIndent="255" justifyLastLine="0" shrinkToFit="0" readingOrder="0"/>
    </dxf>
    <dxf>
      <font>
        <strike val="0"/>
        <outline val="0"/>
        <shadow val="0"/>
        <u val="none"/>
        <vertAlign val="baseline"/>
        <sz val="9"/>
        <name val="Verdana"/>
        <scheme val="none"/>
      </font>
      <alignment textRotation="0" wrapText="1" indent="0" relativeIndent="255" justifyLastLine="0" shrinkToFit="0" readingOrder="0"/>
    </dxf>
    <dxf>
      <font>
        <strike val="0"/>
        <outline val="0"/>
        <shadow val="0"/>
        <u val="none"/>
        <vertAlign val="baseline"/>
        <sz val="9"/>
        <name val="Verdana"/>
        <scheme val="none"/>
      </font>
      <alignment textRotation="0" wrapText="1" indent="0" relativeIndent="255" justifyLastLine="0" shrinkToFit="0" readingOrder="0"/>
    </dxf>
    <dxf>
      <font>
        <strike val="0"/>
        <outline val="0"/>
        <shadow val="0"/>
        <u val="none"/>
        <vertAlign val="baseline"/>
        <sz val="9"/>
        <name val="Verdana"/>
        <scheme val="none"/>
      </font>
      <alignment textRotation="0" wrapText="1" indent="0" relativeIndent="255" justifyLastLine="0" shrinkToFit="0" readingOrder="0"/>
    </dxf>
    <dxf>
      <font>
        <strike val="0"/>
        <outline val="0"/>
        <shadow val="0"/>
        <u val="none"/>
        <vertAlign val="baseline"/>
        <sz val="9"/>
        <name val="Verdana"/>
        <scheme val="none"/>
      </font>
      <alignment textRotation="0" wrapText="1" indent="0" relativeIndent="255" justifyLastLine="0" shrinkToFit="0" readingOrder="0"/>
    </dxf>
    <dxf>
      <font>
        <strike val="0"/>
        <outline val="0"/>
        <shadow val="0"/>
        <u val="none"/>
        <vertAlign val="baseline"/>
        <sz val="9"/>
        <name val="Verdana"/>
        <scheme val="none"/>
      </font>
      <alignment textRotation="0" wrapText="1" indent="0" relativeIndent="255" justifyLastLine="0" shrinkToFit="0" readingOrder="0"/>
    </dxf>
    <dxf>
      <font>
        <strike val="0"/>
        <outline val="0"/>
        <shadow val="0"/>
        <u val="none"/>
        <vertAlign val="baseline"/>
        <sz val="9"/>
        <name val="Verdana"/>
        <scheme val="none"/>
      </font>
      <alignment textRotation="0" wrapText="1" indent="0" relativeIndent="255" justifyLastLine="0" shrinkToFit="0" readingOrder="0"/>
    </dxf>
    <dxf>
      <font>
        <strike val="0"/>
        <outline val="0"/>
        <shadow val="0"/>
        <u val="none"/>
        <vertAlign val="baseline"/>
        <sz val="9"/>
        <name val="Verdana"/>
        <scheme val="none"/>
      </font>
      <alignment textRotation="0" wrapText="1" indent="0" relativeIndent="255" justifyLastLine="0" shrinkToFit="0" readingOrder="0"/>
    </dxf>
    <dxf>
      <font>
        <strike val="0"/>
        <outline val="0"/>
        <shadow val="0"/>
        <u val="none"/>
        <vertAlign val="baseline"/>
        <sz val="9"/>
        <name val="Verdana"/>
        <scheme val="none"/>
      </font>
      <alignment textRotation="0" wrapText="1" indent="0" relativeIndent="255" justifyLastLine="0" shrinkToFit="0" readingOrder="0"/>
    </dxf>
    <dxf>
      <font>
        <b val="0"/>
        <i val="0"/>
        <strike val="0"/>
        <condense val="0"/>
        <extend val="0"/>
        <outline val="0"/>
        <shadow val="0"/>
        <u val="none"/>
        <vertAlign val="baseline"/>
        <sz val="9"/>
        <color rgb="FF000000"/>
        <name val="Verdana"/>
        <scheme val="none"/>
      </font>
      <numFmt numFmtId="4" formatCode="#,##0.00"/>
      <alignment horizontal="center" vertical="center" textRotation="0" wrapText="1" indent="0" relativeIndent="255" justifyLastLine="0" shrinkToFit="0" readingOrder="0"/>
    </dxf>
    <dxf>
      <font>
        <b val="0"/>
        <i val="0"/>
        <strike val="0"/>
        <condense val="0"/>
        <extend val="0"/>
        <outline val="0"/>
        <shadow val="0"/>
        <u val="none"/>
        <vertAlign val="baseline"/>
        <sz val="9"/>
        <color rgb="FF000000"/>
        <name val="Verdana"/>
        <scheme val="none"/>
      </font>
      <numFmt numFmtId="4" formatCode="#,##0.00"/>
      <alignment horizontal="center" vertical="center" textRotation="0" wrapText="1" indent="0" relativeIndent="255" justifyLastLine="0" shrinkToFit="0" readingOrder="0"/>
    </dxf>
    <dxf>
      <font>
        <b val="0"/>
        <i val="0"/>
        <strike val="0"/>
        <condense val="0"/>
        <extend val="0"/>
        <outline val="0"/>
        <shadow val="0"/>
        <u val="none"/>
        <vertAlign val="baseline"/>
        <sz val="9"/>
        <color rgb="FF000000"/>
        <name val="Verdana"/>
        <scheme val="none"/>
      </font>
      <numFmt numFmtId="19" formatCode="dd/mm/yyyy"/>
      <alignment horizontal="center" vertical="center" textRotation="0" wrapText="1" indent="0" relativeIndent="255" justifyLastLine="0" shrinkToFit="0" readingOrder="0"/>
    </dxf>
    <dxf>
      <font>
        <b val="0"/>
        <i val="0"/>
        <strike val="0"/>
        <condense val="0"/>
        <extend val="0"/>
        <outline val="0"/>
        <shadow val="0"/>
        <u val="none"/>
        <vertAlign val="baseline"/>
        <sz val="9"/>
        <color rgb="FF000000"/>
        <name val="Verdana"/>
        <scheme val="none"/>
      </font>
      <numFmt numFmtId="3" formatCode="#,##0"/>
      <alignment horizontal="center" vertical="center" textRotation="0" wrapText="1" indent="0" relativeIndent="255" justifyLastLine="0" shrinkToFit="0" readingOrder="0"/>
    </dxf>
    <dxf>
      <font>
        <b val="0"/>
        <i val="0"/>
        <strike val="0"/>
        <condense val="0"/>
        <extend val="0"/>
        <outline val="0"/>
        <shadow val="0"/>
        <u val="none"/>
        <vertAlign val="baseline"/>
        <sz val="9"/>
        <color rgb="FF000000"/>
        <name val="Verdana"/>
        <scheme val="none"/>
      </font>
      <alignment horizontal="center" vertical="center" textRotation="0" wrapText="1" indent="0" relativeIndent="255" justifyLastLine="0" shrinkToFit="0" readingOrder="0"/>
    </dxf>
    <dxf>
      <font>
        <strike val="0"/>
        <outline val="0"/>
        <shadow val="0"/>
        <u val="none"/>
        <vertAlign val="baseline"/>
        <sz val="9"/>
        <name val="Verdana"/>
        <scheme val="none"/>
      </font>
      <numFmt numFmtId="165" formatCode="#,##0.00&quot; &quot;[$€-C0A];&quot;-&quot;#,##0.00&quot; &quot;[$€-C0A]"/>
      <alignment horizontal="center" vertical="center" textRotation="0" wrapText="0" indent="0" relativeIndent="255" justifyLastLine="0" shrinkToFit="0" readingOrder="0"/>
    </dxf>
    <dxf>
      <font>
        <strike val="0"/>
        <outline val="0"/>
        <shadow val="0"/>
        <u val="none"/>
        <vertAlign val="baseline"/>
        <sz val="9"/>
        <name val="Verdana"/>
        <scheme val="none"/>
      </font>
      <numFmt numFmtId="165" formatCode="#,##0.00&quot; &quot;[$€-C0A];&quot;-&quot;#,##0.00&quot; &quot;[$€-C0A]"/>
      <alignment horizontal="center" vertical="center" textRotation="0" wrapText="0" indent="0" relativeIndent="255" justifyLastLine="0" shrinkToFit="0" readingOrder="0"/>
    </dxf>
    <dxf>
      <font>
        <strike val="0"/>
        <outline val="0"/>
        <shadow val="0"/>
        <u val="none"/>
        <vertAlign val="baseline"/>
        <sz val="9"/>
        <name val="Verdana"/>
        <scheme val="none"/>
      </font>
      <numFmt numFmtId="165" formatCode="#,##0.00&quot; &quot;[$€-C0A];&quot;-&quot;#,##0.00&quot; &quot;[$€-C0A]"/>
      <alignment horizontal="center" vertical="center" textRotation="0" wrapText="0" indent="0" relativeIndent="255" justifyLastLine="0" shrinkToFit="0" readingOrder="0"/>
    </dxf>
    <dxf>
      <font>
        <b val="0"/>
        <strike val="0"/>
        <outline val="0"/>
        <shadow val="0"/>
        <u val="none"/>
        <vertAlign val="baseline"/>
        <sz val="9"/>
        <name val="Verdana"/>
        <scheme val="none"/>
      </font>
      <alignment horizontal="center" textRotation="0" wrapText="1" indent="0" relativeIndent="255" justifyLastLine="0" shrinkToFit="0" readingOrder="0"/>
    </dxf>
    <dxf>
      <font>
        <strike val="0"/>
        <outline val="0"/>
        <shadow val="0"/>
        <u val="none"/>
        <vertAlign val="baseline"/>
        <sz val="9"/>
        <color auto="1"/>
        <name val="Verdana"/>
        <scheme val="none"/>
      </font>
      <alignment textRotation="0" wrapText="1" indent="0" relativeIndent="255" justifyLastLine="0" shrinkToFit="0" readingOrder="0"/>
    </dxf>
    <dxf>
      <font>
        <strike val="0"/>
        <outline val="0"/>
        <shadow val="0"/>
        <u val="none"/>
        <vertAlign val="baseline"/>
        <sz val="9"/>
        <name val="Verdana"/>
        <scheme val="none"/>
      </font>
      <alignment horizontal="center" vertical="center" textRotation="0" wrapText="1" indent="0" relativeIndent="255" justifyLastLine="0" shrinkToFit="0" readingOrder="0"/>
    </dxf>
    <dxf>
      <font>
        <strike val="0"/>
        <outline val="0"/>
        <shadow val="0"/>
        <u val="none"/>
        <vertAlign val="baseline"/>
        <sz val="9"/>
        <name val="Verdana"/>
        <scheme val="none"/>
      </font>
      <alignment textRotation="0" wrapText="1" indent="0" relativeIndent="255" justifyLastLine="0" shrinkToFit="0" readingOrder="0"/>
    </dxf>
    <dxf>
      <font>
        <strike val="0"/>
        <outline val="0"/>
        <shadow val="0"/>
        <u val="none"/>
        <vertAlign val="baseline"/>
        <sz val="9"/>
        <name val="Verdana"/>
        <scheme val="none"/>
      </font>
      <alignment textRotation="0" wrapText="1" indent="0" relativeIndent="255"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__Anonymous_Sheet_DB__0" displayName="__Anonymous_Sheet_DB__0" ref="A23:W40" headerRowCount="0" totalsRowShown="0" headerRowDxfId="24" dataDxfId="23">
  <sortState ref="A23:W24">
    <sortCondition ref="A23:A24"/>
  </sortState>
  <tableColumns count="23">
    <tableColumn id="1" name="Columna1" dataDxfId="22"/>
    <tableColumn id="2" name="Columna2" dataDxfId="21"/>
    <tableColumn id="3" name="Columna3" dataDxfId="20"/>
    <tableColumn id="4" name="Columna4" dataDxfId="19"/>
    <tableColumn id="5" name="Columna5" dataDxfId="18"/>
    <tableColumn id="6" name="Columna6" dataDxfId="17">
      <calculatedColumnFormula>D24+E24</calculatedColumnFormula>
    </tableColumn>
    <tableColumn id="7" name="Columna7" dataDxfId="16"/>
    <tableColumn id="8" name="Columna8" dataDxfId="15"/>
    <tableColumn id="9" name="Columna9" dataDxfId="14"/>
    <tableColumn id="10" name="Columna10" dataDxfId="13"/>
    <tableColumn id="11" name="Columna11" dataDxfId="12"/>
    <tableColumn id="12" name="Columna12" dataDxfId="2">
      <calculatedColumnFormula>K23+J23</calculatedColumnFormula>
    </tableColumn>
    <tableColumn id="13" name="Columna13" dataDxfId="0"/>
    <tableColumn id="14" name="Columna14" dataDxfId="1"/>
    <tableColumn id="15" name="Columna15" dataDxfId="3"/>
    <tableColumn id="16" name="Columna16" dataDxfId="11"/>
    <tableColumn id="17" name="Columna17" dataDxfId="10"/>
    <tableColumn id="18" name="Columna18" dataDxfId="9"/>
    <tableColumn id="19" name="Columna19" dataDxfId="8"/>
    <tableColumn id="20" name="Columna20" dataDxfId="7"/>
    <tableColumn id="21" name="Columna21" dataDxfId="6"/>
    <tableColumn id="22" name="Columna22" dataDxfId="5"/>
    <tableColumn id="23" name="Columna23" dataDxfId="4"/>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62"/>
  <sheetViews>
    <sheetView tabSelected="1" topLeftCell="D1" zoomScale="93" zoomScaleNormal="93" workbookViewId="0">
      <pane ySplit="1" topLeftCell="A26" activePane="bottomLeft" state="frozen"/>
      <selection pane="bottomLeft" activeCell="M1" sqref="M1"/>
    </sheetView>
  </sheetViews>
  <sheetFormatPr baseColWidth="10" defaultRowHeight="11.25"/>
  <cols>
    <col min="1" max="1" width="15.375" style="7" customWidth="1"/>
    <col min="2" max="2" width="58.5" style="1" customWidth="1"/>
    <col min="3" max="3" width="10.625" style="1" customWidth="1"/>
    <col min="4" max="4" width="23.375" style="16" customWidth="1"/>
    <col min="5" max="5" width="12.5" style="16" customWidth="1"/>
    <col min="6" max="6" width="17.625" style="16" customWidth="1"/>
    <col min="7" max="7" width="26.25" style="1" customWidth="1"/>
    <col min="8" max="8" width="16.875" style="1" customWidth="1"/>
    <col min="9" max="9" width="14.5" style="1" customWidth="1"/>
    <col min="10" max="10" width="23" style="1" customWidth="1"/>
    <col min="11" max="11" width="16.375" style="1" customWidth="1"/>
    <col min="12" max="12" width="14.5" style="1" customWidth="1"/>
    <col min="13" max="13" width="47.625" style="11" customWidth="1"/>
    <col min="14" max="14" width="20.875" style="11" customWidth="1"/>
    <col min="15" max="15" width="49.75" style="1" customWidth="1"/>
    <col min="16" max="26" width="10.625" style="1" customWidth="1"/>
    <col min="27" max="1024" width="11" style="1" customWidth="1"/>
    <col min="1025" max="16384" width="11" style="1"/>
  </cols>
  <sheetData>
    <row r="1" spans="1:16" ht="22.5">
      <c r="A1" s="4" t="s">
        <v>0</v>
      </c>
      <c r="B1" s="5" t="s">
        <v>1</v>
      </c>
      <c r="C1" s="5" t="s">
        <v>2</v>
      </c>
      <c r="D1" s="6" t="s">
        <v>3</v>
      </c>
      <c r="E1" s="6" t="s">
        <v>4</v>
      </c>
      <c r="F1" s="6" t="s">
        <v>5</v>
      </c>
      <c r="G1" s="5" t="s">
        <v>6</v>
      </c>
      <c r="H1" s="5" t="s">
        <v>7</v>
      </c>
      <c r="I1" s="5" t="s">
        <v>8</v>
      </c>
      <c r="J1" s="5" t="s">
        <v>9</v>
      </c>
      <c r="K1" s="5" t="s">
        <v>4</v>
      </c>
      <c r="L1" s="5" t="s">
        <v>5</v>
      </c>
      <c r="M1" s="5" t="s">
        <v>10</v>
      </c>
      <c r="N1" s="5" t="s">
        <v>11</v>
      </c>
      <c r="O1" s="5" t="s">
        <v>12</v>
      </c>
      <c r="P1" s="5"/>
    </row>
    <row r="2" spans="1:16" ht="56.25">
      <c r="A2" s="7" t="s">
        <v>22</v>
      </c>
      <c r="B2" s="1" t="s">
        <v>51</v>
      </c>
      <c r="C2" s="7" t="s">
        <v>52</v>
      </c>
      <c r="D2" s="2">
        <v>8400</v>
      </c>
      <c r="E2" s="2">
        <f>D2*0.21</f>
        <v>1764</v>
      </c>
      <c r="F2" s="2">
        <f>D2*1.21</f>
        <v>10164</v>
      </c>
      <c r="G2" s="19" t="s">
        <v>57</v>
      </c>
      <c r="H2" s="7">
        <v>3</v>
      </c>
      <c r="I2" s="8">
        <v>44596</v>
      </c>
      <c r="J2" s="2">
        <v>7980.17</v>
      </c>
      <c r="K2" s="2">
        <f>J2*0.21</f>
        <v>1675.8356999999999</v>
      </c>
      <c r="L2" s="2">
        <f>J2*1.21</f>
        <v>9656.0056999999997</v>
      </c>
      <c r="M2" s="7" t="s">
        <v>53</v>
      </c>
      <c r="N2" s="7" t="s">
        <v>54</v>
      </c>
    </row>
    <row r="3" spans="1:16" ht="22.5">
      <c r="A3" s="7" t="s">
        <v>21</v>
      </c>
      <c r="B3" s="1" t="s">
        <v>56</v>
      </c>
      <c r="C3" s="7" t="s">
        <v>55</v>
      </c>
      <c r="D3" s="2">
        <v>14900</v>
      </c>
      <c r="E3" s="2">
        <f t="shared" ref="E3:E4" si="0">D3*0.21</f>
        <v>3129</v>
      </c>
      <c r="F3" s="2">
        <f t="shared" ref="F3:F40" si="1">D3*1.21</f>
        <v>18029</v>
      </c>
      <c r="G3" s="19" t="s">
        <v>13</v>
      </c>
      <c r="H3" s="7">
        <v>3</v>
      </c>
      <c r="I3" s="8">
        <v>44564</v>
      </c>
      <c r="J3" s="2">
        <v>14900</v>
      </c>
      <c r="K3" s="2">
        <f t="shared" ref="K3:K4" si="2">J3*0.21</f>
        <v>3129</v>
      </c>
      <c r="L3" s="2">
        <f t="shared" ref="L3:L40" si="3">J3*1.21</f>
        <v>18029</v>
      </c>
      <c r="M3" s="7" t="s">
        <v>58</v>
      </c>
      <c r="N3" s="7" t="s">
        <v>59</v>
      </c>
      <c r="O3" s="5"/>
      <c r="P3" s="5"/>
    </row>
    <row r="4" spans="1:16" ht="33.75">
      <c r="A4" s="7" t="s">
        <v>14</v>
      </c>
      <c r="B4" s="1" t="s">
        <v>61</v>
      </c>
      <c r="C4" s="7" t="s">
        <v>60</v>
      </c>
      <c r="D4" s="2">
        <v>18000</v>
      </c>
      <c r="E4" s="2">
        <f t="shared" si="0"/>
        <v>3780</v>
      </c>
      <c r="F4" s="2">
        <f t="shared" si="1"/>
        <v>21780</v>
      </c>
      <c r="G4" s="2" t="s">
        <v>13</v>
      </c>
      <c r="H4" s="7">
        <v>1</v>
      </c>
      <c r="I4" s="8">
        <v>44582</v>
      </c>
      <c r="J4" s="2">
        <v>18000</v>
      </c>
      <c r="K4" s="2">
        <f t="shared" si="2"/>
        <v>3780</v>
      </c>
      <c r="L4" s="2">
        <f t="shared" si="3"/>
        <v>21780</v>
      </c>
      <c r="M4" s="7" t="s">
        <v>62</v>
      </c>
      <c r="N4" s="7" t="s">
        <v>63</v>
      </c>
    </row>
    <row r="5" spans="1:16" s="11" customFormat="1" ht="22.5">
      <c r="A5" s="7" t="s">
        <v>15</v>
      </c>
      <c r="B5" s="18" t="s">
        <v>64</v>
      </c>
      <c r="C5" s="7" t="s">
        <v>60</v>
      </c>
      <c r="D5" s="2">
        <v>15907.69</v>
      </c>
      <c r="E5" s="2">
        <f>D5*0.04</f>
        <v>636.30759999999998</v>
      </c>
      <c r="F5" s="2">
        <f>E5+D5</f>
        <v>16543.997599999999</v>
      </c>
      <c r="G5" s="2" t="s">
        <v>13</v>
      </c>
      <c r="H5" s="10">
        <v>1</v>
      </c>
      <c r="I5" s="8">
        <v>44575</v>
      </c>
      <c r="J5" s="2">
        <v>15907.69</v>
      </c>
      <c r="K5" s="2">
        <f>J5*0.04</f>
        <v>636.30759999999998</v>
      </c>
      <c r="L5" s="2">
        <f>J5*1.04</f>
        <v>16543.997600000002</v>
      </c>
      <c r="M5" s="21" t="s">
        <v>66</v>
      </c>
      <c r="N5" s="7" t="s">
        <v>65</v>
      </c>
      <c r="O5" s="1"/>
    </row>
    <row r="6" spans="1:16" s="11" customFormat="1" ht="33.75">
      <c r="A6" s="7" t="s">
        <v>16</v>
      </c>
      <c r="B6" s="1" t="s">
        <v>69</v>
      </c>
      <c r="C6" s="7" t="s">
        <v>67</v>
      </c>
      <c r="D6" s="2">
        <v>10000</v>
      </c>
      <c r="E6" s="2">
        <v>0</v>
      </c>
      <c r="F6" s="2">
        <f>E6+D6</f>
        <v>10000</v>
      </c>
      <c r="G6" s="7" t="s">
        <v>13</v>
      </c>
      <c r="H6" s="10">
        <v>3</v>
      </c>
      <c r="I6" s="8">
        <v>44623</v>
      </c>
      <c r="J6" s="2">
        <v>10000</v>
      </c>
      <c r="K6" s="2">
        <v>0</v>
      </c>
      <c r="L6" s="2">
        <f>K6+J6</f>
        <v>10000</v>
      </c>
      <c r="M6" s="21" t="s">
        <v>68</v>
      </c>
      <c r="N6" s="7" t="s">
        <v>173</v>
      </c>
      <c r="O6" s="1"/>
    </row>
    <row r="7" spans="1:16" s="11" customFormat="1" ht="45">
      <c r="A7" s="7" t="s">
        <v>23</v>
      </c>
      <c r="B7" s="1" t="s">
        <v>70</v>
      </c>
      <c r="C7" s="7" t="s">
        <v>71</v>
      </c>
      <c r="D7" s="2">
        <v>12000</v>
      </c>
      <c r="E7" s="2">
        <f>D7*0.21</f>
        <v>2520</v>
      </c>
      <c r="F7" s="2">
        <f t="shared" si="1"/>
        <v>14520</v>
      </c>
      <c r="G7" s="7" t="s">
        <v>13</v>
      </c>
      <c r="H7" s="10">
        <v>1</v>
      </c>
      <c r="I7" s="8">
        <v>44581</v>
      </c>
      <c r="J7" s="2">
        <v>12000</v>
      </c>
      <c r="K7" s="2">
        <f>J7*0.21</f>
        <v>2520</v>
      </c>
      <c r="L7" s="2">
        <f t="shared" si="3"/>
        <v>14520</v>
      </c>
      <c r="M7" s="20" t="s">
        <v>72</v>
      </c>
      <c r="N7" s="7" t="s">
        <v>174</v>
      </c>
      <c r="O7" s="1"/>
    </row>
    <row r="8" spans="1:16" s="11" customFormat="1" ht="46.5">
      <c r="A8" s="7" t="s">
        <v>24</v>
      </c>
      <c r="B8" s="1" t="s">
        <v>73</v>
      </c>
      <c r="C8" s="7" t="s">
        <v>74</v>
      </c>
      <c r="D8" s="2">
        <v>11000</v>
      </c>
      <c r="E8" s="2">
        <f t="shared" ref="E8:E40" si="4">D8*0.21</f>
        <v>2310</v>
      </c>
      <c r="F8" s="2">
        <f t="shared" si="1"/>
        <v>13310</v>
      </c>
      <c r="G8" s="7" t="s">
        <v>13</v>
      </c>
      <c r="H8" s="10">
        <v>2</v>
      </c>
      <c r="I8" s="8">
        <v>44580</v>
      </c>
      <c r="J8" s="2">
        <v>8560</v>
      </c>
      <c r="K8" s="2">
        <f t="shared" ref="K8:K40" si="5">J8*0.21</f>
        <v>1797.6</v>
      </c>
      <c r="L8" s="2">
        <f t="shared" si="3"/>
        <v>10357.6</v>
      </c>
      <c r="M8" s="22" t="s">
        <v>75</v>
      </c>
      <c r="N8" s="7" t="s">
        <v>76</v>
      </c>
      <c r="O8" s="1"/>
    </row>
    <row r="9" spans="1:16" s="11" customFormat="1" ht="22.5">
      <c r="A9" s="7" t="s">
        <v>29</v>
      </c>
      <c r="B9" s="1" t="s">
        <v>77</v>
      </c>
      <c r="C9" s="7" t="s">
        <v>78</v>
      </c>
      <c r="D9" s="2">
        <v>9500</v>
      </c>
      <c r="E9" s="2">
        <v>1995</v>
      </c>
      <c r="F9" s="2">
        <f t="shared" si="1"/>
        <v>11495</v>
      </c>
      <c r="G9" s="7" t="s">
        <v>57</v>
      </c>
      <c r="H9" s="10">
        <v>2</v>
      </c>
      <c r="I9" s="8">
        <v>44581</v>
      </c>
      <c r="J9" s="2">
        <v>8150</v>
      </c>
      <c r="K9" s="2">
        <f t="shared" si="5"/>
        <v>1711.5</v>
      </c>
      <c r="L9" s="2">
        <f t="shared" si="3"/>
        <v>9861.5</v>
      </c>
      <c r="M9" s="5" t="s">
        <v>79</v>
      </c>
      <c r="N9" s="20" t="s">
        <v>80</v>
      </c>
      <c r="O9" s="1"/>
    </row>
    <row r="10" spans="1:16" s="11" customFormat="1" ht="33.75">
      <c r="A10" s="11" t="s">
        <v>25</v>
      </c>
      <c r="B10" s="1" t="s">
        <v>81</v>
      </c>
      <c r="C10" s="7" t="s">
        <v>82</v>
      </c>
      <c r="D10" s="2">
        <v>7600</v>
      </c>
      <c r="E10" s="2">
        <f t="shared" si="4"/>
        <v>1596</v>
      </c>
      <c r="F10" s="2">
        <f t="shared" si="1"/>
        <v>9196</v>
      </c>
      <c r="G10" s="7" t="s">
        <v>83</v>
      </c>
      <c r="H10" s="7">
        <v>3</v>
      </c>
      <c r="I10" s="8">
        <v>44609</v>
      </c>
      <c r="J10" s="2">
        <v>7585.66</v>
      </c>
      <c r="K10" s="2">
        <f t="shared" si="5"/>
        <v>1592.9885999999999</v>
      </c>
      <c r="L10" s="2">
        <f t="shared" si="3"/>
        <v>9178.6486000000004</v>
      </c>
      <c r="M10" s="7" t="s">
        <v>84</v>
      </c>
      <c r="N10" s="7" t="s">
        <v>85</v>
      </c>
      <c r="O10" s="1"/>
    </row>
    <row r="11" spans="1:16" s="11" customFormat="1" ht="45">
      <c r="A11" s="11" t="s">
        <v>26</v>
      </c>
      <c r="B11" s="1" t="s">
        <v>86</v>
      </c>
      <c r="C11" s="11" t="s">
        <v>67</v>
      </c>
      <c r="D11" s="2">
        <v>10000</v>
      </c>
      <c r="E11" s="2">
        <f t="shared" si="4"/>
        <v>2100</v>
      </c>
      <c r="F11" s="2">
        <f t="shared" si="1"/>
        <v>12100</v>
      </c>
      <c r="G11" s="11" t="s">
        <v>13</v>
      </c>
      <c r="H11" s="11">
        <v>3</v>
      </c>
      <c r="I11" s="8">
        <v>44586</v>
      </c>
      <c r="J11" s="2">
        <v>9950</v>
      </c>
      <c r="K11" s="2">
        <f t="shared" si="5"/>
        <v>2089.5</v>
      </c>
      <c r="L11" s="2">
        <f t="shared" si="3"/>
        <v>12039.5</v>
      </c>
      <c r="M11" s="7" t="s">
        <v>87</v>
      </c>
      <c r="N11" s="7" t="s">
        <v>175</v>
      </c>
      <c r="O11" s="1"/>
    </row>
    <row r="12" spans="1:16" s="11" customFormat="1" ht="90">
      <c r="A12" s="11" t="s">
        <v>19</v>
      </c>
      <c r="B12" s="1" t="s">
        <v>88</v>
      </c>
      <c r="C12" s="7" t="s">
        <v>89</v>
      </c>
      <c r="D12" s="2">
        <v>10000</v>
      </c>
      <c r="E12" s="2">
        <f t="shared" si="4"/>
        <v>2100</v>
      </c>
      <c r="F12" s="2">
        <f t="shared" si="1"/>
        <v>12100</v>
      </c>
      <c r="G12" s="7" t="s">
        <v>13</v>
      </c>
      <c r="H12" s="7">
        <v>3</v>
      </c>
      <c r="I12" s="8">
        <v>44592</v>
      </c>
      <c r="J12" s="2">
        <v>9850</v>
      </c>
      <c r="K12" s="2">
        <f t="shared" si="5"/>
        <v>2068.5</v>
      </c>
      <c r="L12" s="2">
        <f t="shared" si="3"/>
        <v>11918.5</v>
      </c>
      <c r="M12" s="7" t="s">
        <v>90</v>
      </c>
      <c r="N12" s="7" t="s">
        <v>176</v>
      </c>
      <c r="O12" s="1"/>
    </row>
    <row r="13" spans="1:16" ht="11.25" customHeight="1">
      <c r="A13" s="11" t="s">
        <v>27</v>
      </c>
      <c r="B13" s="1" t="s">
        <v>91</v>
      </c>
      <c r="C13" s="7" t="s">
        <v>89</v>
      </c>
      <c r="D13" s="2">
        <v>10000</v>
      </c>
      <c r="E13" s="2">
        <f t="shared" si="4"/>
        <v>2100</v>
      </c>
      <c r="F13" s="2">
        <f t="shared" si="1"/>
        <v>12100</v>
      </c>
      <c r="G13" s="7" t="s">
        <v>13</v>
      </c>
      <c r="H13" s="7">
        <v>3</v>
      </c>
      <c r="I13" s="8">
        <v>44593</v>
      </c>
      <c r="J13" s="2">
        <v>9950</v>
      </c>
      <c r="K13" s="2">
        <f t="shared" si="5"/>
        <v>2089.5</v>
      </c>
      <c r="L13" s="2">
        <f t="shared" si="3"/>
        <v>12039.5</v>
      </c>
      <c r="M13" s="7" t="s">
        <v>92</v>
      </c>
      <c r="N13" s="7" t="s">
        <v>177</v>
      </c>
      <c r="P13" s="11"/>
    </row>
    <row r="14" spans="1:16" ht="45">
      <c r="A14" s="7" t="s">
        <v>20</v>
      </c>
      <c r="B14" s="1" t="s">
        <v>93</v>
      </c>
      <c r="C14" s="7" t="s">
        <v>89</v>
      </c>
      <c r="D14" s="2">
        <v>10000</v>
      </c>
      <c r="E14" s="2">
        <f t="shared" si="4"/>
        <v>2100</v>
      </c>
      <c r="F14" s="2">
        <f t="shared" si="1"/>
        <v>12100</v>
      </c>
      <c r="G14" s="7" t="s">
        <v>13</v>
      </c>
      <c r="H14" s="7">
        <v>3</v>
      </c>
      <c r="I14" s="8">
        <v>44586</v>
      </c>
      <c r="J14" s="2">
        <v>9975</v>
      </c>
      <c r="K14" s="2">
        <f t="shared" si="5"/>
        <v>2094.75</v>
      </c>
      <c r="L14" s="2">
        <f t="shared" si="3"/>
        <v>12069.75</v>
      </c>
      <c r="M14" s="7" t="s">
        <v>94</v>
      </c>
      <c r="N14" s="11" t="s">
        <v>178</v>
      </c>
      <c r="O14" s="12"/>
      <c r="P14" s="5"/>
    </row>
    <row r="15" spans="1:16" ht="90">
      <c r="A15" s="7" t="s">
        <v>28</v>
      </c>
      <c r="B15" s="1" t="s">
        <v>95</v>
      </c>
      <c r="C15" s="7" t="s">
        <v>71</v>
      </c>
      <c r="D15" s="2">
        <v>12600</v>
      </c>
      <c r="E15" s="2">
        <f t="shared" si="4"/>
        <v>2646</v>
      </c>
      <c r="F15" s="2">
        <f t="shared" si="1"/>
        <v>15246</v>
      </c>
      <c r="G15" s="7" t="s">
        <v>13</v>
      </c>
      <c r="H15" s="7">
        <v>1</v>
      </c>
      <c r="I15" s="8">
        <v>44579</v>
      </c>
      <c r="J15" s="2">
        <v>12600</v>
      </c>
      <c r="K15" s="2">
        <f t="shared" si="5"/>
        <v>2646</v>
      </c>
      <c r="L15" s="2">
        <f t="shared" si="3"/>
        <v>15246</v>
      </c>
      <c r="M15" s="7" t="s">
        <v>97</v>
      </c>
      <c r="N15" s="11" t="s">
        <v>96</v>
      </c>
      <c r="O15" s="12"/>
      <c r="P15" s="5"/>
    </row>
    <row r="16" spans="1:16" ht="67.5">
      <c r="A16" s="7" t="s">
        <v>17</v>
      </c>
      <c r="B16" s="1" t="s">
        <v>98</v>
      </c>
      <c r="C16" s="7" t="s">
        <v>67</v>
      </c>
      <c r="D16" s="2">
        <v>14999.99</v>
      </c>
      <c r="E16" s="2">
        <f t="shared" si="4"/>
        <v>3149.9978999999998</v>
      </c>
      <c r="F16" s="2">
        <f t="shared" si="1"/>
        <v>18149.9879</v>
      </c>
      <c r="G16" s="7" t="s">
        <v>13</v>
      </c>
      <c r="H16" s="7">
        <v>3</v>
      </c>
      <c r="I16" s="8">
        <v>44586</v>
      </c>
      <c r="J16" s="2">
        <v>14790</v>
      </c>
      <c r="K16" s="2">
        <f t="shared" si="5"/>
        <v>3105.9</v>
      </c>
      <c r="L16" s="2">
        <f t="shared" si="3"/>
        <v>17895.899999999998</v>
      </c>
      <c r="M16" s="7" t="s">
        <v>99</v>
      </c>
      <c r="N16" s="7" t="s">
        <v>179</v>
      </c>
      <c r="O16" s="12"/>
      <c r="P16" s="5"/>
    </row>
    <row r="17" spans="1:17" ht="45">
      <c r="A17" s="7" t="s">
        <v>18</v>
      </c>
      <c r="B17" s="1" t="s">
        <v>100</v>
      </c>
      <c r="C17" s="7" t="s">
        <v>89</v>
      </c>
      <c r="D17" s="2">
        <v>10000</v>
      </c>
      <c r="E17" s="2">
        <f t="shared" si="4"/>
        <v>2100</v>
      </c>
      <c r="F17" s="2">
        <f t="shared" si="1"/>
        <v>12100</v>
      </c>
      <c r="G17" s="7" t="s">
        <v>13</v>
      </c>
      <c r="H17" s="7">
        <v>3</v>
      </c>
      <c r="I17" s="8">
        <v>44593</v>
      </c>
      <c r="J17" s="2">
        <v>10000</v>
      </c>
      <c r="K17" s="2">
        <f t="shared" si="5"/>
        <v>2100</v>
      </c>
      <c r="L17" s="2">
        <f t="shared" si="3"/>
        <v>12100</v>
      </c>
      <c r="M17" s="7" t="s">
        <v>101</v>
      </c>
      <c r="N17" s="7" t="s">
        <v>180</v>
      </c>
      <c r="O17" s="12"/>
      <c r="P17" s="5"/>
    </row>
    <row r="18" spans="1:17" ht="45">
      <c r="A18" s="11" t="s">
        <v>30</v>
      </c>
      <c r="B18" s="1" t="s">
        <v>102</v>
      </c>
      <c r="C18" s="7" t="s">
        <v>103</v>
      </c>
      <c r="D18" s="2">
        <v>7636.36</v>
      </c>
      <c r="E18" s="2">
        <f t="shared" si="4"/>
        <v>1603.6355999999998</v>
      </c>
      <c r="F18" s="2">
        <f t="shared" si="1"/>
        <v>9239.9956000000002</v>
      </c>
      <c r="G18" s="7" t="s">
        <v>13</v>
      </c>
      <c r="H18" s="7">
        <v>2</v>
      </c>
      <c r="I18" s="8">
        <v>44613</v>
      </c>
      <c r="J18" s="2">
        <v>7636.36</v>
      </c>
      <c r="K18" s="2">
        <f t="shared" si="5"/>
        <v>1603.6355999999998</v>
      </c>
      <c r="L18" s="2">
        <f t="shared" si="3"/>
        <v>9239.9956000000002</v>
      </c>
      <c r="M18" s="7" t="s">
        <v>104</v>
      </c>
      <c r="N18" s="7" t="s">
        <v>105</v>
      </c>
      <c r="O18" s="12"/>
      <c r="P18" s="5"/>
    </row>
    <row r="19" spans="1:17" ht="22.5">
      <c r="A19" s="7" t="s">
        <v>31</v>
      </c>
      <c r="B19" s="1" t="s">
        <v>106</v>
      </c>
      <c r="C19" s="7" t="s">
        <v>107</v>
      </c>
      <c r="D19" s="2">
        <v>10506.24</v>
      </c>
      <c r="E19" s="2">
        <f t="shared" si="4"/>
        <v>2206.3103999999998</v>
      </c>
      <c r="F19" s="2">
        <f t="shared" si="1"/>
        <v>12712.5504</v>
      </c>
      <c r="G19" s="7" t="s">
        <v>13</v>
      </c>
      <c r="H19" s="7">
        <v>3</v>
      </c>
      <c r="I19" s="8">
        <v>44623</v>
      </c>
      <c r="J19" s="2">
        <v>10500</v>
      </c>
      <c r="K19" s="2">
        <v>2205</v>
      </c>
      <c r="L19" s="2">
        <f t="shared" si="3"/>
        <v>12705</v>
      </c>
      <c r="M19" s="7" t="s">
        <v>108</v>
      </c>
      <c r="N19" s="7" t="s">
        <v>109</v>
      </c>
      <c r="P19" s="11"/>
    </row>
    <row r="20" spans="1:17" ht="78.75">
      <c r="A20" s="11" t="s">
        <v>32</v>
      </c>
      <c r="B20" s="1" t="s">
        <v>110</v>
      </c>
      <c r="C20" s="7" t="s">
        <v>111</v>
      </c>
      <c r="D20" s="2">
        <v>10000</v>
      </c>
      <c r="E20" s="2">
        <f t="shared" si="4"/>
        <v>2100</v>
      </c>
      <c r="F20" s="2">
        <f t="shared" si="1"/>
        <v>12100</v>
      </c>
      <c r="G20" s="7" t="s">
        <v>13</v>
      </c>
      <c r="H20" s="7">
        <v>1</v>
      </c>
      <c r="I20" s="8">
        <v>44623</v>
      </c>
      <c r="J20" s="2">
        <v>10000</v>
      </c>
      <c r="K20" s="2">
        <f t="shared" si="5"/>
        <v>2100</v>
      </c>
      <c r="L20" s="2">
        <f t="shared" si="3"/>
        <v>12100</v>
      </c>
      <c r="M20" s="7" t="s">
        <v>112</v>
      </c>
      <c r="N20" s="7" t="s">
        <v>181</v>
      </c>
      <c r="P20" s="11"/>
    </row>
    <row r="21" spans="1:17" ht="45">
      <c r="A21" s="11" t="s">
        <v>113</v>
      </c>
      <c r="B21" s="1" t="s">
        <v>114</v>
      </c>
      <c r="C21" s="7" t="s">
        <v>71</v>
      </c>
      <c r="D21" s="2">
        <v>7200</v>
      </c>
      <c r="E21" s="2">
        <f t="shared" si="4"/>
        <v>1512</v>
      </c>
      <c r="F21" s="2">
        <f t="shared" si="1"/>
        <v>8712</v>
      </c>
      <c r="G21" s="7" t="s">
        <v>13</v>
      </c>
      <c r="H21" s="7">
        <v>1</v>
      </c>
      <c r="I21" s="8">
        <v>44608</v>
      </c>
      <c r="J21" s="2">
        <v>7200</v>
      </c>
      <c r="K21" s="2">
        <f t="shared" si="5"/>
        <v>1512</v>
      </c>
      <c r="L21" s="2">
        <f t="shared" si="3"/>
        <v>8712</v>
      </c>
      <c r="M21" s="7" t="s">
        <v>115</v>
      </c>
      <c r="N21" s="7" t="s">
        <v>116</v>
      </c>
      <c r="O21" s="12"/>
      <c r="P21" s="5"/>
    </row>
    <row r="22" spans="1:17" ht="45">
      <c r="A22" s="7" t="s">
        <v>33</v>
      </c>
      <c r="B22" s="1" t="s">
        <v>117</v>
      </c>
      <c r="C22" s="7" t="s">
        <v>71</v>
      </c>
      <c r="D22" s="2">
        <v>14999</v>
      </c>
      <c r="E22" s="2">
        <f t="shared" si="4"/>
        <v>3149.79</v>
      </c>
      <c r="F22" s="2">
        <f t="shared" si="1"/>
        <v>18148.79</v>
      </c>
      <c r="G22" s="7" t="s">
        <v>13</v>
      </c>
      <c r="H22" s="7">
        <v>1</v>
      </c>
      <c r="I22" s="8">
        <v>44623</v>
      </c>
      <c r="J22" s="2">
        <v>14999</v>
      </c>
      <c r="K22" s="2">
        <f t="shared" si="5"/>
        <v>3149.79</v>
      </c>
      <c r="L22" s="2">
        <f t="shared" si="3"/>
        <v>18148.79</v>
      </c>
      <c r="M22" s="7" t="s">
        <v>118</v>
      </c>
      <c r="N22" s="7" t="s">
        <v>182</v>
      </c>
      <c r="O22" s="9"/>
      <c r="P22" s="7"/>
      <c r="Q22" s="9"/>
    </row>
    <row r="23" spans="1:17" ht="45">
      <c r="A23" s="7" t="s">
        <v>34</v>
      </c>
      <c r="B23" s="1" t="s">
        <v>119</v>
      </c>
      <c r="C23" s="7" t="s">
        <v>120</v>
      </c>
      <c r="D23" s="2">
        <v>10000</v>
      </c>
      <c r="E23" s="2">
        <f t="shared" si="4"/>
        <v>2100</v>
      </c>
      <c r="F23" s="2">
        <f t="shared" si="1"/>
        <v>12100</v>
      </c>
      <c r="G23" s="7" t="s">
        <v>121</v>
      </c>
      <c r="H23" s="7">
        <v>1</v>
      </c>
      <c r="I23" s="8">
        <v>44617</v>
      </c>
      <c r="J23" s="2">
        <v>10000</v>
      </c>
      <c r="K23" s="2">
        <f t="shared" si="5"/>
        <v>2100</v>
      </c>
      <c r="L23" s="2">
        <f t="shared" si="3"/>
        <v>12100</v>
      </c>
      <c r="M23" s="7" t="s">
        <v>122</v>
      </c>
      <c r="N23" s="7" t="s">
        <v>123</v>
      </c>
    </row>
    <row r="24" spans="1:17" ht="45">
      <c r="A24" s="7" t="s">
        <v>35</v>
      </c>
      <c r="B24" s="1" t="s">
        <v>124</v>
      </c>
      <c r="C24" s="7" t="s">
        <v>71</v>
      </c>
      <c r="D24" s="2">
        <v>7000</v>
      </c>
      <c r="E24" s="2">
        <f t="shared" si="4"/>
        <v>1470</v>
      </c>
      <c r="F24" s="2">
        <f t="shared" si="1"/>
        <v>8470</v>
      </c>
      <c r="G24" s="7" t="s">
        <v>121</v>
      </c>
      <c r="H24" s="10">
        <v>1</v>
      </c>
      <c r="I24" s="8">
        <v>44609</v>
      </c>
      <c r="J24" s="2">
        <v>7000</v>
      </c>
      <c r="K24" s="2">
        <f t="shared" si="5"/>
        <v>1470</v>
      </c>
      <c r="L24" s="2">
        <f t="shared" si="3"/>
        <v>8470</v>
      </c>
      <c r="M24" s="7" t="s">
        <v>118</v>
      </c>
      <c r="N24" s="7" t="s">
        <v>182</v>
      </c>
    </row>
    <row r="25" spans="1:17" ht="33.75">
      <c r="A25" s="7" t="s">
        <v>36</v>
      </c>
      <c r="B25" s="1" t="s">
        <v>125</v>
      </c>
      <c r="C25" s="7" t="s">
        <v>71</v>
      </c>
      <c r="D25" s="2">
        <v>5000</v>
      </c>
      <c r="E25" s="2">
        <f t="shared" si="4"/>
        <v>1050</v>
      </c>
      <c r="F25" s="2">
        <f t="shared" si="1"/>
        <v>6050</v>
      </c>
      <c r="G25" s="7" t="s">
        <v>121</v>
      </c>
      <c r="H25" s="10">
        <v>1</v>
      </c>
      <c r="I25" s="8">
        <v>44623</v>
      </c>
      <c r="J25" s="2">
        <v>5000</v>
      </c>
      <c r="K25" s="2">
        <f t="shared" si="5"/>
        <v>1050</v>
      </c>
      <c r="L25" s="2">
        <f t="shared" si="3"/>
        <v>6050</v>
      </c>
      <c r="M25" s="7" t="s">
        <v>126</v>
      </c>
      <c r="N25" s="7" t="s">
        <v>127</v>
      </c>
    </row>
    <row r="26" spans="1:17" ht="33.75">
      <c r="A26" s="7" t="s">
        <v>37</v>
      </c>
      <c r="B26" s="1" t="s">
        <v>128</v>
      </c>
      <c r="C26" s="7" t="s">
        <v>71</v>
      </c>
      <c r="D26" s="2">
        <v>5000</v>
      </c>
      <c r="E26" s="2">
        <f t="shared" si="4"/>
        <v>1050</v>
      </c>
      <c r="F26" s="2">
        <f t="shared" si="1"/>
        <v>6050</v>
      </c>
      <c r="G26" s="7" t="s">
        <v>121</v>
      </c>
      <c r="H26" s="10">
        <v>1</v>
      </c>
      <c r="I26" s="8">
        <v>44623</v>
      </c>
      <c r="J26" s="2">
        <v>5000</v>
      </c>
      <c r="K26" s="2">
        <f t="shared" si="5"/>
        <v>1050</v>
      </c>
      <c r="L26" s="2">
        <f t="shared" si="3"/>
        <v>6050</v>
      </c>
      <c r="M26" s="7" t="s">
        <v>129</v>
      </c>
      <c r="N26" s="7" t="s">
        <v>130</v>
      </c>
    </row>
    <row r="27" spans="1:17" ht="45">
      <c r="A27" s="7" t="s">
        <v>131</v>
      </c>
      <c r="B27" s="13" t="s">
        <v>132</v>
      </c>
      <c r="C27" s="7" t="s">
        <v>71</v>
      </c>
      <c r="D27" s="2">
        <v>6000</v>
      </c>
      <c r="E27" s="2">
        <f t="shared" si="4"/>
        <v>1260</v>
      </c>
      <c r="F27" s="2">
        <f t="shared" si="1"/>
        <v>7260</v>
      </c>
      <c r="G27" s="7" t="s">
        <v>121</v>
      </c>
      <c r="H27" s="10">
        <v>1</v>
      </c>
      <c r="I27" s="8">
        <v>44623</v>
      </c>
      <c r="J27" s="14">
        <v>6000</v>
      </c>
      <c r="K27" s="2">
        <f t="shared" si="5"/>
        <v>1260</v>
      </c>
      <c r="L27" s="14">
        <f>K27+J27</f>
        <v>7260</v>
      </c>
      <c r="M27" s="7" t="s">
        <v>133</v>
      </c>
      <c r="N27" s="7" t="s">
        <v>134</v>
      </c>
    </row>
    <row r="28" spans="1:17" ht="56.25">
      <c r="A28" s="7" t="s">
        <v>38</v>
      </c>
      <c r="B28" s="1" t="s">
        <v>135</v>
      </c>
      <c r="C28" s="7" t="s">
        <v>103</v>
      </c>
      <c r="D28" s="2">
        <v>11983.47</v>
      </c>
      <c r="E28" s="2">
        <f t="shared" si="4"/>
        <v>2516.5286999999998</v>
      </c>
      <c r="F28" s="2">
        <f t="shared" si="1"/>
        <v>14499.998699999998</v>
      </c>
      <c r="G28" s="7" t="s">
        <v>57</v>
      </c>
      <c r="H28" s="10">
        <v>2</v>
      </c>
      <c r="I28" s="8">
        <v>44616</v>
      </c>
      <c r="J28" s="2">
        <v>9504</v>
      </c>
      <c r="K28" s="2">
        <f t="shared" si="5"/>
        <v>1995.84</v>
      </c>
      <c r="L28" s="2">
        <f t="shared" si="3"/>
        <v>11499.84</v>
      </c>
      <c r="M28" s="7" t="s">
        <v>136</v>
      </c>
      <c r="N28" s="7" t="s">
        <v>137</v>
      </c>
    </row>
    <row r="29" spans="1:17" ht="33.75">
      <c r="A29" s="7" t="s">
        <v>39</v>
      </c>
      <c r="B29" s="1" t="s">
        <v>138</v>
      </c>
      <c r="C29" s="7" t="s">
        <v>139</v>
      </c>
      <c r="D29" s="2">
        <v>7851.14</v>
      </c>
      <c r="E29" s="2">
        <f t="shared" si="4"/>
        <v>1648.7393999999999</v>
      </c>
      <c r="F29" s="2">
        <f t="shared" si="1"/>
        <v>9499.8793999999998</v>
      </c>
      <c r="G29" s="7" t="s">
        <v>121</v>
      </c>
      <c r="H29" s="10">
        <v>2</v>
      </c>
      <c r="I29" s="8">
        <v>44622</v>
      </c>
      <c r="J29" s="2">
        <v>6970</v>
      </c>
      <c r="K29" s="2">
        <f t="shared" si="5"/>
        <v>1463.7</v>
      </c>
      <c r="L29" s="2">
        <f t="shared" si="3"/>
        <v>8433.6999999999989</v>
      </c>
      <c r="M29" s="7" t="s">
        <v>140</v>
      </c>
      <c r="N29" s="20" t="s">
        <v>183</v>
      </c>
    </row>
    <row r="30" spans="1:17" ht="33.75">
      <c r="A30" s="7" t="s">
        <v>40</v>
      </c>
      <c r="B30" s="1" t="s">
        <v>141</v>
      </c>
      <c r="C30" s="7" t="s">
        <v>142</v>
      </c>
      <c r="D30" s="2">
        <v>14999</v>
      </c>
      <c r="E30" s="2">
        <f t="shared" si="4"/>
        <v>3149.79</v>
      </c>
      <c r="F30" s="2">
        <f t="shared" si="1"/>
        <v>18148.79</v>
      </c>
      <c r="G30" s="7" t="s">
        <v>121</v>
      </c>
      <c r="H30" s="10">
        <v>3</v>
      </c>
      <c r="I30" s="8">
        <v>44622</v>
      </c>
      <c r="J30" s="2">
        <v>14795</v>
      </c>
      <c r="K30" s="2">
        <f t="shared" si="5"/>
        <v>3106.95</v>
      </c>
      <c r="L30" s="2">
        <f t="shared" si="3"/>
        <v>17901.95</v>
      </c>
      <c r="M30" s="7" t="s">
        <v>143</v>
      </c>
      <c r="N30" s="20" t="s">
        <v>144</v>
      </c>
    </row>
    <row r="31" spans="1:17" ht="22.5">
      <c r="A31" s="7" t="s">
        <v>41</v>
      </c>
      <c r="B31" s="1" t="s">
        <v>145</v>
      </c>
      <c r="C31" s="7" t="s">
        <v>146</v>
      </c>
      <c r="D31" s="2">
        <v>13400</v>
      </c>
      <c r="E31" s="2">
        <f t="shared" si="4"/>
        <v>2814</v>
      </c>
      <c r="F31" s="2">
        <f t="shared" si="1"/>
        <v>16214</v>
      </c>
      <c r="G31" s="7" t="s">
        <v>121</v>
      </c>
      <c r="H31" s="10">
        <v>3</v>
      </c>
      <c r="I31" s="8">
        <v>44627</v>
      </c>
      <c r="J31" s="2">
        <v>12000</v>
      </c>
      <c r="K31" s="2">
        <f t="shared" si="5"/>
        <v>2520</v>
      </c>
      <c r="L31" s="2">
        <f t="shared" si="3"/>
        <v>14520</v>
      </c>
      <c r="M31" s="7" t="s">
        <v>147</v>
      </c>
      <c r="N31" s="7" t="s">
        <v>184</v>
      </c>
    </row>
    <row r="32" spans="1:17" ht="78.75">
      <c r="A32" s="7" t="s">
        <v>42</v>
      </c>
      <c r="B32" s="1" t="s">
        <v>148</v>
      </c>
      <c r="C32" s="7" t="s">
        <v>142</v>
      </c>
      <c r="D32" s="2">
        <v>10488.07</v>
      </c>
      <c r="E32" s="2">
        <f t="shared" si="4"/>
        <v>2202.4946999999997</v>
      </c>
      <c r="F32" s="2">
        <f t="shared" si="1"/>
        <v>12690.564699999999</v>
      </c>
      <c r="G32" s="7" t="s">
        <v>57</v>
      </c>
      <c r="H32" s="10">
        <v>1</v>
      </c>
      <c r="I32" s="8">
        <v>44649</v>
      </c>
      <c r="J32" s="2">
        <v>10488.07</v>
      </c>
      <c r="K32" s="2">
        <f t="shared" si="5"/>
        <v>2202.4946999999997</v>
      </c>
      <c r="L32" s="2">
        <f t="shared" si="3"/>
        <v>12690.564699999999</v>
      </c>
      <c r="M32" s="7" t="s">
        <v>149</v>
      </c>
      <c r="N32" s="7" t="s">
        <v>150</v>
      </c>
    </row>
    <row r="33" spans="1:14" ht="22.5">
      <c r="A33" s="7" t="s">
        <v>43</v>
      </c>
      <c r="B33" s="1" t="s">
        <v>151</v>
      </c>
      <c r="C33" s="7" t="s">
        <v>146</v>
      </c>
      <c r="D33" s="2">
        <v>9300</v>
      </c>
      <c r="E33" s="2">
        <f t="shared" si="4"/>
        <v>1953</v>
      </c>
      <c r="F33" s="2">
        <f t="shared" si="1"/>
        <v>11253</v>
      </c>
      <c r="G33" s="7" t="s">
        <v>121</v>
      </c>
      <c r="H33" s="10">
        <v>2</v>
      </c>
      <c r="I33" s="8">
        <v>44627</v>
      </c>
      <c r="J33" s="2">
        <v>9000</v>
      </c>
      <c r="K33" s="2">
        <f t="shared" si="5"/>
        <v>1890</v>
      </c>
      <c r="L33" s="2">
        <f t="shared" si="3"/>
        <v>10890</v>
      </c>
      <c r="M33" s="7" t="s">
        <v>152</v>
      </c>
      <c r="N33" s="7" t="s">
        <v>185</v>
      </c>
    </row>
    <row r="34" spans="1:14" ht="22.5">
      <c r="A34" s="7" t="s">
        <v>44</v>
      </c>
      <c r="B34" s="1" t="s">
        <v>153</v>
      </c>
      <c r="C34" s="7" t="s">
        <v>146</v>
      </c>
      <c r="D34" s="2">
        <v>14800</v>
      </c>
      <c r="E34" s="2">
        <f t="shared" si="4"/>
        <v>3108</v>
      </c>
      <c r="F34" s="2">
        <f t="shared" si="1"/>
        <v>17908</v>
      </c>
      <c r="G34" s="7" t="s">
        <v>121</v>
      </c>
      <c r="H34" s="10">
        <v>3</v>
      </c>
      <c r="I34" s="8">
        <v>44623</v>
      </c>
      <c r="J34" s="2">
        <v>14640</v>
      </c>
      <c r="K34" s="2">
        <f t="shared" si="5"/>
        <v>3074.4</v>
      </c>
      <c r="L34" s="2">
        <f t="shared" si="3"/>
        <v>17714.399999999998</v>
      </c>
      <c r="M34" s="7" t="s">
        <v>154</v>
      </c>
      <c r="N34" s="7" t="s">
        <v>177</v>
      </c>
    </row>
    <row r="35" spans="1:14" ht="22.5">
      <c r="A35" s="7" t="s">
        <v>45</v>
      </c>
      <c r="B35" s="1" t="s">
        <v>155</v>
      </c>
      <c r="C35" s="7" t="s">
        <v>156</v>
      </c>
      <c r="D35" s="2">
        <v>24500</v>
      </c>
      <c r="E35" s="2">
        <f t="shared" si="4"/>
        <v>5145</v>
      </c>
      <c r="F35" s="2">
        <f t="shared" si="1"/>
        <v>29645</v>
      </c>
      <c r="G35" s="7" t="s">
        <v>83</v>
      </c>
      <c r="H35" s="10">
        <v>2</v>
      </c>
      <c r="I35" s="8">
        <v>44628</v>
      </c>
      <c r="J35" s="2">
        <v>23974</v>
      </c>
      <c r="K35" s="2">
        <f t="shared" si="5"/>
        <v>5034.54</v>
      </c>
      <c r="L35" s="2">
        <f t="shared" si="3"/>
        <v>29008.54</v>
      </c>
      <c r="M35" s="7" t="s">
        <v>157</v>
      </c>
      <c r="N35" s="7" t="s">
        <v>158</v>
      </c>
    </row>
    <row r="36" spans="1:14" ht="33.75">
      <c r="A36" s="7" t="s">
        <v>46</v>
      </c>
      <c r="B36" s="1" t="s">
        <v>159</v>
      </c>
      <c r="C36" s="7" t="s">
        <v>55</v>
      </c>
      <c r="D36" s="2">
        <v>14950</v>
      </c>
      <c r="E36" s="2">
        <f t="shared" si="4"/>
        <v>3139.5</v>
      </c>
      <c r="F36" s="2">
        <f t="shared" si="1"/>
        <v>18089.5</v>
      </c>
      <c r="G36" s="7" t="s">
        <v>121</v>
      </c>
      <c r="H36" s="10">
        <v>3</v>
      </c>
      <c r="I36" s="8">
        <v>44631</v>
      </c>
      <c r="J36" s="2">
        <v>14900</v>
      </c>
      <c r="K36" s="2">
        <f t="shared" si="5"/>
        <v>3129</v>
      </c>
      <c r="L36" s="2">
        <f t="shared" si="3"/>
        <v>18029</v>
      </c>
      <c r="M36" s="7" t="s">
        <v>160</v>
      </c>
      <c r="N36" s="7" t="s">
        <v>161</v>
      </c>
    </row>
    <row r="37" spans="1:14" ht="33.75">
      <c r="A37" s="7" t="s">
        <v>47</v>
      </c>
      <c r="B37" s="1" t="s">
        <v>162</v>
      </c>
      <c r="C37" s="7" t="s">
        <v>142</v>
      </c>
      <c r="D37" s="2">
        <v>14800</v>
      </c>
      <c r="E37" s="2">
        <f t="shared" si="4"/>
        <v>3108</v>
      </c>
      <c r="F37" s="2">
        <f t="shared" si="1"/>
        <v>17908</v>
      </c>
      <c r="G37" s="7" t="s">
        <v>121</v>
      </c>
      <c r="H37" s="10">
        <v>3</v>
      </c>
      <c r="I37" s="8">
        <v>44645</v>
      </c>
      <c r="J37" s="2">
        <v>14750</v>
      </c>
      <c r="K37" s="2">
        <f t="shared" si="5"/>
        <v>3097.5</v>
      </c>
      <c r="L37" s="2">
        <f t="shared" si="3"/>
        <v>17847.5</v>
      </c>
      <c r="M37" s="7" t="s">
        <v>163</v>
      </c>
      <c r="N37" s="7" t="s">
        <v>164</v>
      </c>
    </row>
    <row r="38" spans="1:14" ht="45">
      <c r="A38" s="7" t="s">
        <v>48</v>
      </c>
      <c r="B38" s="1" t="s">
        <v>165</v>
      </c>
      <c r="C38" s="7" t="s">
        <v>156</v>
      </c>
      <c r="D38" s="2">
        <v>14850</v>
      </c>
      <c r="E38" s="2">
        <f t="shared" si="4"/>
        <v>3118.5</v>
      </c>
      <c r="F38" s="2">
        <f t="shared" si="1"/>
        <v>17968.5</v>
      </c>
      <c r="G38" s="7" t="s">
        <v>121</v>
      </c>
      <c r="H38" s="10">
        <v>3</v>
      </c>
      <c r="I38" s="8">
        <v>44637</v>
      </c>
      <c r="J38" s="2">
        <v>14800</v>
      </c>
      <c r="K38" s="2">
        <f t="shared" si="5"/>
        <v>3108</v>
      </c>
      <c r="L38" s="2">
        <f t="shared" si="3"/>
        <v>17908</v>
      </c>
      <c r="M38" s="7" t="s">
        <v>166</v>
      </c>
      <c r="N38" s="7" t="s">
        <v>186</v>
      </c>
    </row>
    <row r="39" spans="1:14">
      <c r="A39" s="7" t="s">
        <v>49</v>
      </c>
      <c r="B39" s="1" t="s">
        <v>167</v>
      </c>
      <c r="C39" s="7" t="s">
        <v>142</v>
      </c>
      <c r="D39" s="2">
        <v>39966.53</v>
      </c>
      <c r="E39" s="2">
        <f t="shared" si="4"/>
        <v>8392.9712999999992</v>
      </c>
      <c r="F39" s="2">
        <f t="shared" si="1"/>
        <v>48359.501299999996</v>
      </c>
      <c r="G39" s="7" t="s">
        <v>83</v>
      </c>
      <c r="H39" s="10">
        <v>2</v>
      </c>
      <c r="I39" s="8">
        <v>44637</v>
      </c>
      <c r="J39" s="2">
        <v>35550.495000000003</v>
      </c>
      <c r="K39" s="2">
        <f t="shared" si="5"/>
        <v>7465.6039500000006</v>
      </c>
      <c r="L39" s="2">
        <f t="shared" si="3"/>
        <v>43016.09895</v>
      </c>
      <c r="M39" s="7" t="s">
        <v>168</v>
      </c>
      <c r="N39" s="7" t="s">
        <v>169</v>
      </c>
    </row>
    <row r="40" spans="1:14" ht="22.5">
      <c r="A40" s="7" t="s">
        <v>50</v>
      </c>
      <c r="B40" s="1" t="s">
        <v>170</v>
      </c>
      <c r="C40" s="7" t="s">
        <v>156</v>
      </c>
      <c r="D40" s="2">
        <v>14000</v>
      </c>
      <c r="E40" s="2">
        <f t="shared" si="4"/>
        <v>2940</v>
      </c>
      <c r="F40" s="2">
        <f t="shared" si="1"/>
        <v>16940</v>
      </c>
      <c r="G40" s="7" t="s">
        <v>57</v>
      </c>
      <c r="H40" s="10">
        <v>2</v>
      </c>
      <c r="I40" s="8">
        <v>44633</v>
      </c>
      <c r="J40" s="2">
        <v>13917.14</v>
      </c>
      <c r="K40" s="2">
        <f t="shared" si="5"/>
        <v>2922.5993999999996</v>
      </c>
      <c r="L40" s="2">
        <f t="shared" si="3"/>
        <v>16839.739399999999</v>
      </c>
      <c r="M40" s="7" t="s">
        <v>171</v>
      </c>
      <c r="N40" s="7" t="s">
        <v>172</v>
      </c>
    </row>
    <row r="41" spans="1:14">
      <c r="C41" s="11"/>
      <c r="D41" s="2"/>
      <c r="E41" s="2"/>
      <c r="F41" s="2"/>
      <c r="H41" s="11"/>
      <c r="J41" s="14"/>
      <c r="K41" s="14"/>
      <c r="L41" s="2"/>
      <c r="M41" s="7"/>
      <c r="N41" s="7"/>
    </row>
    <row r="42" spans="1:14">
      <c r="C42" s="11"/>
      <c r="D42" s="2"/>
      <c r="E42" s="2"/>
      <c r="F42" s="2"/>
      <c r="H42" s="11"/>
      <c r="J42" s="14"/>
      <c r="K42" s="14"/>
      <c r="L42" s="2"/>
      <c r="M42" s="7"/>
      <c r="N42" s="7"/>
    </row>
    <row r="43" spans="1:14">
      <c r="C43" s="11"/>
      <c r="D43" s="2"/>
      <c r="E43" s="2"/>
      <c r="F43" s="2"/>
      <c r="H43" s="11"/>
      <c r="J43" s="14"/>
      <c r="K43" s="14"/>
      <c r="L43" s="2"/>
      <c r="M43" s="7"/>
      <c r="N43" s="7"/>
    </row>
    <row r="44" spans="1:14">
      <c r="C44" s="11"/>
      <c r="D44" s="2"/>
      <c r="E44" s="2"/>
      <c r="F44" s="2"/>
      <c r="H44" s="11"/>
      <c r="J44" s="14"/>
      <c r="K44" s="14"/>
      <c r="L44" s="2"/>
      <c r="M44" s="7"/>
      <c r="N44" s="7"/>
    </row>
    <row r="45" spans="1:14">
      <c r="C45" s="11"/>
      <c r="D45" s="2"/>
      <c r="E45" s="2"/>
      <c r="F45" s="2"/>
      <c r="H45" s="11"/>
      <c r="J45" s="14"/>
      <c r="K45" s="14"/>
      <c r="L45" s="2"/>
      <c r="M45" s="7"/>
      <c r="N45" s="7"/>
    </row>
    <row r="46" spans="1:14">
      <c r="C46" s="11"/>
      <c r="D46" s="2"/>
      <c r="E46" s="2"/>
      <c r="F46" s="2"/>
      <c r="H46" s="11"/>
      <c r="J46" s="14"/>
      <c r="K46" s="14"/>
      <c r="L46" s="2"/>
      <c r="M46" s="7"/>
      <c r="N46" s="7"/>
    </row>
    <row r="47" spans="1:14">
      <c r="C47" s="11"/>
      <c r="D47" s="2"/>
      <c r="E47" s="2"/>
      <c r="F47" s="2"/>
      <c r="H47" s="11"/>
      <c r="J47" s="14"/>
      <c r="K47" s="14"/>
      <c r="L47" s="2"/>
      <c r="M47" s="7"/>
      <c r="N47" s="7"/>
    </row>
    <row r="48" spans="1:14">
      <c r="C48" s="11"/>
      <c r="D48" s="2"/>
      <c r="E48" s="2"/>
      <c r="F48" s="2"/>
      <c r="H48" s="11"/>
      <c r="J48" s="14"/>
      <c r="K48" s="14"/>
      <c r="L48" s="2"/>
      <c r="M48" s="7"/>
      <c r="N48" s="7"/>
    </row>
    <row r="49" spans="3:14" ht="48.75" customHeight="1">
      <c r="C49" s="11"/>
      <c r="D49" s="2"/>
      <c r="E49" s="2"/>
      <c r="F49" s="2"/>
      <c r="J49" s="14"/>
      <c r="K49" s="14"/>
      <c r="L49" s="2"/>
      <c r="M49" s="7"/>
      <c r="N49" s="7"/>
    </row>
    <row r="50" spans="3:14" ht="35.25" customHeight="1">
      <c r="C50" s="11"/>
      <c r="D50" s="2"/>
      <c r="E50" s="2"/>
      <c r="F50" s="2"/>
      <c r="J50" s="17"/>
      <c r="K50" s="17"/>
      <c r="L50" s="2"/>
      <c r="M50" s="7"/>
      <c r="N50" s="7"/>
    </row>
    <row r="51" spans="3:14">
      <c r="C51" s="11"/>
      <c r="D51" s="2"/>
      <c r="E51" s="2"/>
      <c r="F51" s="2"/>
      <c r="J51" s="17"/>
      <c r="K51" s="17"/>
      <c r="L51" s="2"/>
      <c r="M51" s="7"/>
      <c r="N51" s="7"/>
    </row>
    <row r="52" spans="3:14">
      <c r="C52" s="11"/>
      <c r="D52" s="2"/>
      <c r="E52" s="2"/>
      <c r="F52" s="2"/>
      <c r="J52" s="17"/>
      <c r="K52" s="17"/>
      <c r="L52" s="2"/>
      <c r="M52" s="7"/>
      <c r="N52" s="7"/>
    </row>
    <row r="53" spans="3:14">
      <c r="D53" s="2"/>
      <c r="E53" s="2"/>
      <c r="F53" s="2"/>
      <c r="L53" s="2"/>
      <c r="M53" s="7"/>
      <c r="N53" s="7"/>
    </row>
    <row r="54" spans="3:14">
      <c r="D54" s="2"/>
      <c r="E54" s="2"/>
      <c r="F54" s="2"/>
      <c r="L54" s="2"/>
      <c r="M54" s="7"/>
      <c r="N54" s="7"/>
    </row>
    <row r="55" spans="3:14">
      <c r="D55" s="15"/>
      <c r="E55" s="15"/>
      <c r="F55" s="3"/>
      <c r="M55" s="7"/>
      <c r="N55" s="7"/>
    </row>
    <row r="56" spans="3:14">
      <c r="D56" s="15"/>
      <c r="E56" s="15"/>
      <c r="F56" s="3"/>
      <c r="M56" s="7"/>
      <c r="N56" s="7"/>
    </row>
    <row r="57" spans="3:14">
      <c r="M57" s="7"/>
      <c r="N57" s="7"/>
    </row>
    <row r="58" spans="3:14">
      <c r="M58" s="7"/>
      <c r="N58" s="7"/>
    </row>
    <row r="59" spans="3:14">
      <c r="M59" s="7"/>
      <c r="N59" s="7"/>
    </row>
    <row r="60" spans="3:14">
      <c r="M60" s="7"/>
      <c r="N60" s="7"/>
    </row>
    <row r="61" spans="3:14">
      <c r="M61" s="7"/>
      <c r="N61" s="7"/>
    </row>
    <row r="62" spans="3:14">
      <c r="M62" s="7"/>
      <c r="N62" s="7"/>
    </row>
  </sheetData>
  <phoneticPr fontId="5" type="noConversion"/>
  <pageMargins left="0" right="0" top="0.39370078740157477" bottom="0.39370078740157477" header="0" footer="0"/>
  <pageSetup paperSize="9" fitToWidth="0" fitToHeight="0" orientation="portrait" r:id="rId1"/>
  <headerFooter>
    <oddHeader>&amp;C&amp;A</oddHeader>
    <oddFooter>&amp;CPágina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252</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7</vt:i4>
      </vt:variant>
    </vt:vector>
  </HeadingPairs>
  <TitlesOfParts>
    <vt:vector size="8" baseType="lpstr">
      <vt:lpstr>Hoja1</vt:lpstr>
      <vt:lpstr>Hoja1!_Hlk21696843</vt:lpstr>
      <vt:lpstr>Hoja1!_Hlk52273081</vt:lpstr>
      <vt:lpstr>Hoja1!_Hlk52972672</vt:lpstr>
      <vt:lpstr>Hoja1!_Hlk64880938</vt:lpstr>
      <vt:lpstr>Hoja1!_Hlk75853419</vt:lpstr>
      <vt:lpstr>Hoja1!_Hlk75865155</vt:lpstr>
      <vt:lpstr>Hoja1!_Hlk82085814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plancontratacion</dc:creator>
  <cp:lastModifiedBy>jllianez</cp:lastModifiedBy>
  <cp:revision>32</cp:revision>
  <dcterms:created xsi:type="dcterms:W3CDTF">2018-01-29T13:41:44Z</dcterms:created>
  <dcterms:modified xsi:type="dcterms:W3CDTF">2023-05-10T10:08:03Z</dcterms:modified>
</cp:coreProperties>
</file>